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786" documentId="120_S{2AC9BD13-BADA-5192-A53E-5A8FF88502F6}" xr6:coauthVersionLast="47" xr6:coauthVersionMax="47" xr10:uidLastSave="{F0D92534-C9AD-48DD-B541-F8E533B8B9A5}"/>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L11" i="5"/>
  <c r="L12" i="5"/>
  <c r="L13" i="5"/>
  <c r="L14" i="5"/>
  <c r="L15" i="5"/>
  <c r="L16" i="5"/>
  <c r="L17" i="5"/>
  <c r="L18" i="5"/>
  <c r="L19" i="5"/>
  <c r="J11" i="5"/>
  <c r="J12" i="5"/>
  <c r="J13" i="5"/>
  <c r="J14" i="5"/>
  <c r="J15" i="5"/>
  <c r="J16" i="5"/>
  <c r="J17" i="5"/>
  <c r="J18" i="5"/>
  <c r="J19" i="5"/>
  <c r="I11" i="5"/>
  <c r="I12" i="5"/>
  <c r="I13" i="5"/>
  <c r="I14" i="5"/>
  <c r="I15" i="5"/>
  <c r="I16" i="5"/>
  <c r="I17" i="5"/>
  <c r="I18" i="5"/>
  <c r="I19" i="5"/>
  <c r="B11" i="5"/>
  <c r="B12" i="5"/>
  <c r="B13" i="5"/>
  <c r="B14" i="5"/>
  <c r="B15" i="5"/>
  <c r="B16" i="5"/>
  <c r="B17" i="5"/>
  <c r="B18" i="5"/>
  <c r="B19" i="5"/>
  <c r="G11" i="5"/>
  <c r="G12" i="5"/>
  <c r="G13" i="5"/>
  <c r="G14" i="5"/>
  <c r="G15" i="5"/>
  <c r="G16" i="5"/>
  <c r="G17" i="5"/>
  <c r="G18" i="5"/>
  <c r="G19" i="5"/>
  <c r="D12" i="3"/>
  <c r="D9" i="3"/>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2" i="9"/>
  <c r="G2" i="9"/>
  <c r="I2" i="9"/>
  <c r="J2" i="9"/>
  <c r="L2" i="9"/>
  <c r="B3" i="9"/>
  <c r="G3" i="9"/>
  <c r="I3" i="9"/>
  <c r="J3" i="9"/>
  <c r="L3" i="9"/>
  <c r="B4" i="9"/>
  <c r="G4" i="9"/>
  <c r="I4" i="9"/>
  <c r="J4" i="9"/>
  <c r="L4" i="9"/>
  <c r="B5" i="9"/>
  <c r="G5" i="9"/>
  <c r="I5" i="9"/>
  <c r="J5" i="9"/>
  <c r="L5" i="9"/>
  <c r="L6" i="5"/>
  <c r="L7" i="5"/>
  <c r="L8" i="5"/>
  <c r="L9" i="5"/>
  <c r="L10" i="5"/>
  <c r="J6" i="5"/>
  <c r="J7" i="5"/>
  <c r="J8" i="5"/>
  <c r="J9" i="5"/>
  <c r="J10" i="5"/>
  <c r="I6" i="5"/>
  <c r="I7" i="5"/>
  <c r="I8" i="5"/>
  <c r="I9" i="5"/>
  <c r="I10" i="5"/>
  <c r="B7" i="5"/>
  <c r="B8" i="5"/>
  <c r="B9" i="5"/>
  <c r="B10" i="5"/>
  <c r="G6" i="5"/>
  <c r="G7" i="5"/>
  <c r="G8" i="5"/>
  <c r="G9" i="5"/>
  <c r="G1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G2" i="4"/>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<sst xmlns="http://schemas.openxmlformats.org/spreadsheetml/2006/main" count="181588" uniqueCount="39209">
  <si>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</si>
  <si>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</si>
  <si>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</si>
  <si>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</si>
  <si>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</si>
  <si>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</si>
  <si>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</si>
  <si>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</si>
  <si>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</si>
  <si>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</si>
  <si>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</si>
  <si>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</si>
  <si>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</si>
  <si>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</si>
  <si>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</si>
  <si>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</si>
  <si>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</si>
  <si>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</si>
  <si>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</si>
  <si>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</si>
  <si>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</si>
  <si>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</si>
  <si>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</si>
  <si>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</si>
  <si>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</si>
  <si>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</si>
  <si>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</si>
  <si>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</si>
  <si>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</si>
  <si>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</si>
  <si>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</si>
  <si>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</si>
  <si>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</si>
  <si>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</si>
  <si>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</si>
  <si>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</si>
  <si>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</si>
  <si>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</si>
  <si>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</si>
  <si>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</si>
  <si>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</si>
  <si>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</si>
  <si>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</si>
  <si>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</si>
  <si>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</si>
  <si>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</si>
  <si>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</si>
  <si>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</si>
  <si>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</si>
  <si>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</si>
  <si>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</si>
  <si>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</si>
  <si>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</si>
  <si>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</si>
  <si>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</si>
  <si>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</si>
  <si>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</si>
  <si>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</si>
  <si>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</si>
  <si>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</si>
  <si>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</si>
  <si>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</si>
  <si>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</si>
  <si>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</si>
  <si>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</si>
  <si>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</si>
  <si>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</si>
  <si>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</si>
  <si>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</si>
  <si>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</si>
  <si>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</si>
  <si>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</si>
  <si>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</si>
  <si>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</si>
  <si>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</si>
  <si>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</si>
  <si>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</si>
  <si>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</si>
  <si>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</si>
  <si>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</si>
  <si>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</si>
  <si>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</si>
  <si>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</si>
  <si>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</si>
  <si>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</si>
  <si>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</si>
  <si>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</si>
  <si>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</si>
  <si>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</si>
  <si>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</si>
  <si>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</si>
  <si>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</si>
  <si>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</si>
  <si>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</si>
  <si>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</si>
  <si>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</si>
  <si>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</si>
  <si>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</si>
  <si>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</si>
  <si>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</si>
  <si>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</si>
  <si>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</si>
  <si>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</si>
  <si>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</si>
  <si>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</si>
  <si>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</si>
  <si>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</si>
  <si>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</si>
  <si>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</si>
  <si>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</si>
  <si>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</si>
  <si>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</si>
  <si>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</si>
  <si>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</si>
  <si>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</si>
  <si>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</si>
  <si>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</si>
  <si>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</si>
  <si>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</si>
  <si>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</si>
  <si>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</si>
  <si>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</si>
  <si>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</si>
  <si>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</si>
  <si>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</si>
  <si>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</si>
  <si>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</si>
  <si>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</si>
  <si>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</si>
  <si>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</si>
  <si>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</si>
  <si>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</si>
  <si>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</si>
  <si>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</si>
  <si>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</si>
  <si>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</si>
  <si>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</si>
  <si>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</si>
  <si>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</si>
  <si>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</si>
  <si>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</si>
  <si>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</si>
  <si>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</si>
  <si>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</si>
  <si>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</si>
  <si>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</si>
  <si>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</si>
  <si>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</si>
  <si>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</si>
  <si>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</si>
  <si>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</si>
  <si>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</si>
  <si>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</si>
  <si>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</si>
  <si>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</si>
  <si>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</si>
  <si>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</si>
  <si>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</si>
  <si>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</si>
  <si>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</si>
  <si>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</si>
  <si>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</si>
  <si>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</si>
  <si>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</si>
  <si>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</si>
  <si>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</si>
  <si>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</si>
  <si>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</si>
  <si>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</si>
  <si>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</si>
  <si>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</si>
  <si>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</si>
  <si>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</si>
  <si>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</si>
  <si>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</si>
  <si>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</si>
  <si>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</si>
  <si>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</si>
  <si>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</si>
  <si>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</si>
  <si>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</si>
  <si>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</si>
  <si>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</si>
  <si>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</si>
  <si>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</si>
  <si>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</si>
  <si>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</si>
  <si>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</si>
  <si>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</si>
  <si>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</si>
  <si>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</si>
  <si>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</si>
  <si>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</si>
  <si>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</si>
  <si>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</si>
  <si>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</si>
  <si>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</si>
  <si>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</si>
  <si>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</si>
  <si>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</si>
  <si>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</si>
  <si>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</si>
  <si>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</si>
  <si>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</si>
  <si>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</si>
  <si>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</si>
  <si>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</si>
  <si>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</si>
  <si>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</si>
  <si>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</si>
  <si>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</si>
  <si>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</si>
  <si>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</si>
  <si>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</si>
  <si>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</si>
  <si>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</si>
  <si>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</si>
  <si>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</si>
  <si>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</si>
  <si>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</si>
  <si>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</si>
  <si>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</si>
  <si>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</si>
  <si>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</si>
  <si>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</si>
  <si>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</si>
  <si>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</si>
  <si>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</si>
  <si>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</si>
  <si>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</si>
  <si>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</si>
  <si>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</si>
  <si>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</si>
  <si>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</si>
  <si>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</si>
  <si>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</si>
  <si>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</si>
  <si>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</si>
  <si>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</si>
  <si>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</si>
  <si>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</si>
  <si>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</si>
  <si>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</si>
  <si>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</si>
  <si>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</si>
  <si>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</si>
  <si>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</si>
  <si>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</si>
  <si>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</si>
  <si>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</si>
  <si>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</si>
  <si>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</si>
  <si>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</si>
  <si>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</si>
  <si>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</si>
  <si>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</si>
  <si>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</si>
  <si>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</si>
  <si>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</si>
  <si>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</si>
  <si>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</si>
  <si>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</si>
  <si>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</si>
  <si>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</si>
  <si>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</si>
  <si>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</si>
  <si>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</si>
  <si>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</si>
  <si>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</si>
  <si>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</si>
  <si>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</si>
  <si>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</si>
  <si>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</si>
  <si>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</si>
  <si>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</si>
  <si>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</si>
  <si>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</si>
  <si>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</si>
  <si>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</si>
  <si>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</si>
  <si>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</si>
  <si>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</si>
  <si>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</si>
  <si>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</si>
  <si>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</si>
  <si>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</si>
  <si>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</si>
  <si>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</si>
  <si>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</si>
  <si>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</si>
  <si>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</si>
  <si>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</si>
  <si>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</si>
  <si>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</si>
  <si>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</si>
  <si>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</si>
  <si>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</si>
  <si>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</si>
  <si>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</si>
  <si>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</si>
  <si>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</si>
  <si>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</si>
  <si>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</si>
  <si>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</si>
  <si>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</si>
  <si>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</si>
  <si>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</si>
  <si>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</si>
  <si>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</si>
  <si>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</si>
  <si>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</si>
  <si>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</si>
  <si>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</si>
  <si>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</si>
  <si>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</si>
  <si>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</si>
  <si>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</si>
  <si>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</si>
  <si>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</si>
  <si>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</si>
  <si>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</si>
  <si>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</si>
  <si>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</si>
  <si>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</si>
  <si>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</si>
  <si>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</si>
  <si>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</si>
  <si>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</si>
  <si>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</si>
  <si>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</si>
  <si>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</si>
  <si>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</si>
  <si>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</si>
  <si>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</si>
  <si>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</si>
  <si>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</si>
  <si>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</si>
  <si>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</si>
  <si>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</si>
  <si>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</si>
  <si>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</si>
  <si>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</si>
  <si>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</si>
  <si>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</si>
  <si>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</si>
  <si>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</si>
  <si>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</si>
  <si>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</si>
  <si>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</si>
  <si>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</si>
  <si>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</si>
  <si>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</si>
  <si>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</si>
  <si>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</si>
  <si>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</si>
  <si>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</si>
  <si>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</si>
  <si>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</si>
  <si>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</si>
  <si>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</si>
  <si>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</si>
  <si>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</si>
  <si>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</si>
  <si>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</si>
  <si>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</si>
  <si>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</si>
  <si>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</si>
  <si>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</si>
  <si>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</si>
  <si>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</si>
  <si>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</si>
  <si>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</si>
  <si>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</si>
  <si>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</si>
  <si>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</si>
  <si>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</si>
  <si>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</si>
  <si>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</si>
  <si>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</si>
  <si>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</si>
  <si>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</si>
  <si>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</si>
  <si>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</si>
  <si>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</si>
  <si>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</si>
  <si>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</si>
  <si>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</si>
  <si>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</si>
  <si>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</si>
  <si>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</si>
  <si>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</si>
  <si>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</si>
  <si>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</si>
  <si>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</si>
  <si>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</si>
  <si>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</si>
  <si>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</si>
  <si>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</si>
  <si>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</si>
  <si>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</si>
  <si>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</si>
  <si>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</si>
  <si>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</si>
  <si>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</si>
  <si>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</si>
  <si>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</si>
  <si>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</si>
  <si>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</si>
  <si>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</si>
  <si>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</si>
  <si>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</si>
  <si>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</si>
  <si>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</si>
  <si>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</si>
  <si>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</si>
  <si>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</si>
  <si>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</si>
  <si>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</si>
  <si>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</si>
  <si>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</si>
  <si>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</si>
  <si>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</si>
  <si>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</si>
  <si>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</si>
  <si>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</si>
  <si>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</si>
  <si>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</si>
  <si>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</si>
  <si>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</si>
  <si>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</si>
  <si>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</si>
  <si>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</si>
  <si>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</si>
  <si>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</si>
  <si>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</si>
  <si>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</si>
  <si>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</si>
  <si>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</si>
  <si>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</si>
  <si>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</si>
  <si>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</si>
  <si>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</si>
  <si>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</si>
  <si>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</si>
  <si>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</si>
  <si>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</si>
  <si>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</si>
  <si>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</si>
  <si>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</si>
  <si>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</si>
  <si>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</si>
  <si>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</si>
  <si>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</si>
  <si>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</si>
  <si>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</si>
  <si>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</si>
  <si>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</si>
  <si>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</si>
  <si>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</si>
  <si>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</si>
  <si>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</si>
  <si>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</si>
  <si>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</si>
  <si>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</si>
  <si>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</si>
  <si>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</si>
  <si>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</si>
  <si>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</si>
  <si>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</si>
  <si>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</si>
  <si>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</si>
  <si>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</si>
  <si>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</si>
  <si>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</si>
  <si>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</si>
  <si>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</si>
  <si>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</si>
  <si>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</si>
  <si>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</si>
  <si>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</si>
  <si>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</si>
  <si>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</si>
  <si>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</si>
  <si>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</si>
  <si>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</si>
  <si>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</si>
  <si>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</si>
  <si>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</si>
  <si>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</si>
  <si>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</si>
  <si>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</si>
  <si>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</si>
  <si>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</si>
  <si>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</si>
  <si>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</si>
  <si>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</si>
  <si>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</si>
  <si>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</si>
  <si>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</si>
  <si>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</si>
  <si>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</si>
  <si>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</si>
  <si>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</si>
  <si>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</si>
  <si>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</si>
  <si>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</si>
  <si>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</si>
  <si>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</si>
  <si>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</si>
  <si>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</si>
  <si>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</si>
  <si>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</si>
  <si>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</si>
  <si>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</si>
  <si>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</si>
  <si>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</si>
  <si>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</si>
  <si>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</si>
  <si>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</si>
  <si>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</si>
  <si>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</si>
  <si>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</si>
  <si>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</si>
  <si>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</si>
  <si>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</si>
  <si>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</si>
  <si>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</si>
  <si>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</si>
  <si>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</si>
  <si>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</si>
  <si>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</si>
  <si>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</si>
  <si>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</si>
  <si>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</si>
  <si>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</si>
  <si>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</si>
  <si>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</si>
  <si>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</si>
  <si>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</si>
  <si>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</si>
  <si>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</si>
  <si>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</si>
  <si>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</si>
  <si>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</si>
  <si>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</si>
  <si>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</si>
  <si>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</si>
  <si>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</si>
  <si>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</si>
  <si>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</si>
  <si>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</si>
  <si>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</si>
  <si>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</si>
  <si>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</si>
  <si>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</si>
  <si>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</si>
  <si>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</si>
  <si>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</si>
  <si>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</si>
  <si>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</si>
  <si>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</si>
  <si>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</si>
  <si>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</si>
  <si>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</si>
  <si>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</si>
  <si>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</si>
  <si>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</si>
  <si>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</si>
  <si>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</si>
  <si>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</si>
  <si>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</si>
  <si>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</si>
  <si>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</si>
  <si>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</si>
  <si>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</si>
  <si>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</si>
  <si>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</si>
  <si>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</si>
  <si>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</si>
  <si>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</si>
  <si>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</si>
  <si>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</si>
  <si>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</si>
  <si>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</si>
  <si>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</si>
  <si>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</si>
  <si>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</si>
  <si>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</si>
  <si>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</si>
  <si>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</si>
  <si>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</si>
  <si>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</si>
  <si>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</si>
  <si>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</si>
  <si>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</si>
  <si>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</si>
  <si>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</si>
  <si>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</si>
  <si>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</si>
  <si>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</si>
  <si>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</si>
  <si>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</si>
  <si>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</si>
  <si>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</si>
  <si>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</si>
  <si>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</si>
  <si>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</si>
  <si>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</si>
  <si>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</si>
  <si>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</si>
  <si>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</si>
  <si>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</si>
  <si>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</si>
  <si>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</si>
  <si>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</si>
  <si>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</si>
  <si>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</si>
  <si>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</si>
  <si>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</si>
  <si>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</si>
  <si>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</si>
  <si>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</si>
  <si>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</si>
  <si>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</si>
  <si>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</si>
  <si>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</si>
  <si>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</si>
  <si>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</si>
  <si>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</si>
  <si>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</si>
  <si>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</si>
  <si>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</si>
  <si>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</si>
  <si>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</si>
  <si>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</si>
  <si>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</si>
  <si>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</si>
  <si>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</si>
  <si>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</si>
  <si>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</si>
  <si>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</si>
  <si>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</si>
  <si>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</si>
  <si>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</si>
  <si>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</si>
  <si>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</si>
  <si>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</si>
  <si>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</si>
  <si>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</si>
  <si>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</si>
  <si>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</si>
  <si>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</si>
  <si>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</si>
  <si>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</si>
  <si>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</si>
  <si>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</si>
  <si>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</si>
  <si>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</si>
  <si>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</si>
  <si>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</si>
  <si>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</si>
  <si>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</si>
  <si>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</si>
  <si>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</si>
  <si>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</si>
  <si>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</si>
  <si>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</si>
  <si>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</si>
  <si>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</si>
  <si>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</si>
  <si>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</si>
  <si>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</si>
  <si>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</si>
  <si>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</si>
  <si>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</si>
  <si>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</si>
  <si>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</si>
  <si>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</si>
  <si>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</si>
  <si>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</si>
  <si>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</si>
  <si>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</si>
  <si>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</si>
  <si>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</si>
  <si>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</si>
  <si>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</si>
  <si>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</si>
  <si>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</si>
  <si>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</si>
  <si>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</si>
  <si>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</si>
  <si>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</si>
  <si>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</si>
  <si>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</si>
  <si>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</si>
  <si>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</si>
  <si>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</si>
  <si>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</si>
  <si>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</si>
  <si>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</si>
  <si>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</si>
  <si>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</si>
  <si>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</si>
  <si>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</si>
  <si>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</si>
  <si>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</si>
  <si>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</si>
  <si>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</si>
  <si>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</si>
  <si>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</si>
  <si>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</si>
  <si>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</si>
  <si>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</si>
  <si>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</si>
  <si>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</si>
  <si>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</si>
  <si>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</si>
  <si>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</si>
  <si>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</si>
  <si>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</si>
  <si>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</si>
  <si>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</si>
  <si>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</si>
  <si>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</si>
  <si>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</si>
  <si>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</si>
  <si>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</si>
  <si>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</si>
  <si>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</si>
  <si>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</si>
  <si>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</si>
  <si>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</si>
  <si>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</si>
  <si>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</si>
  <si>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</si>
  <si>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</si>
  <si>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</si>
  <si>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</si>
  <si>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</si>
  <si>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</si>
  <si>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</si>
  <si>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</si>
  <si>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</si>
  <si>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</si>
  <si>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</si>
  <si>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</si>
  <si>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</si>
  <si>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</si>
  <si>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</si>
  <si>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</si>
  <si>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</si>
  <si>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</si>
  <si>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</si>
  <si>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</si>
  <si>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</si>
  <si>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</si>
  <si>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</si>
  <si>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</si>
  <si>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</si>
  <si>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</si>
  <si>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</si>
  <si>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</si>
  <si>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</si>
  <si>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</si>
  <si>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</si>
  <si>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</si>
  <si>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</si>
  <si>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</si>
  <si>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</si>
  <si>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</si>
  <si>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</si>
  <si>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</si>
  <si>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</si>
  <si>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</si>
  <si>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</si>
  <si>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</si>
  <si>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</si>
  <si>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</si>
  <si>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</si>
  <si>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</si>
  <si>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</si>
  <si>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</si>
  <si>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</si>
  <si>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</si>
  <si>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</si>
  <si>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</si>
  <si>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</si>
  <si>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</si>
  <si>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</si>
  <si>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</si>
  <si>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</si>
  <si>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</si>
  <si>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</si>
  <si>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</si>
  <si>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</si>
  <si>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</si>
  <si>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</si>
  <si>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</si>
  <si>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</si>
  <si>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</si>
  <si>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</si>
  <si>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</si>
  <si>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</si>
  <si>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</si>
  <si>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</si>
  <si>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</si>
  <si>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</si>
  <si>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</si>
  <si>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</si>
  <si>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</si>
  <si>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</si>
  <si>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</si>
  <si>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</si>
  <si>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</si>
  <si>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</si>
  <si>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</si>
  <si>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</si>
  <si>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</si>
  <si>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</si>
  <si>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</si>
  <si>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</si>
  <si>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</si>
  <si>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</si>
  <si>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</si>
  <si>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</si>
  <si>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</si>
  <si>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</si>
  <si>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</si>
  <si>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</si>
  <si>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</si>
  <si>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</si>
  <si>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</si>
  <si>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</si>
  <si>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</si>
  <si>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</si>
  <si>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</si>
  <si>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</si>
  <si>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</si>
  <si>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</si>
  <si>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</si>
  <si>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</si>
  <si>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</si>
  <si>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</si>
  <si>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</si>
  <si>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</si>
  <si>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</si>
  <si>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</si>
  <si>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</si>
  <si>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</si>
  <si>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</si>
  <si>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</si>
  <si>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</si>
  <si>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</si>
  <si>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</si>
  <si>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</si>
  <si>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</si>
  <si>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</si>
  <si>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</si>
  <si>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</si>
  <si>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</si>
  <si>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</si>
  <si>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</si>
  <si>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</si>
  <si>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</si>
  <si>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</si>
  <si>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</si>
  <si>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</si>
  <si>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</si>
  <si>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</si>
  <si>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</si>
  <si>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</si>
  <si>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</si>
  <si>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</si>
  <si>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</si>
  <si>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</si>
  <si>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</si>
  <si>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</si>
  <si>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</si>
  <si>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</si>
  <si>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</si>
  <si>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</si>
  <si>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</si>
  <si>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</si>
  <si>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</si>
  <si>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</si>
  <si>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</si>
  <si>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</si>
  <si>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</si>
  <si>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</si>
  <si>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</si>
  <si>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</si>
  <si>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</si>
  <si>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</si>
  <si>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</si>
  <si>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</si>
  <si>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</si>
  <si>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</si>
  <si>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</si>
  <si>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</si>
  <si>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</si>
  <si>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</si>
  <si>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</si>
  <si>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</si>
  <si>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</si>
  <si>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</si>
  <si>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</si>
  <si>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</si>
  <si>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</si>
  <si>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</si>
  <si>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</si>
  <si>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</si>
  <si>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</si>
  <si>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</si>
  <si>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</si>
  <si>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</si>
  <si>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</si>
  <si>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</si>
  <si>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</si>
  <si>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</si>
  <si>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</si>
  <si>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</si>
  <si>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</si>
  <si>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</si>
  <si>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</si>
  <si>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</si>
  <si>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</si>
  <si>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</si>
  <si>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</si>
  <si>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</si>
  <si>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</si>
  <si>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</si>
  <si>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</si>
  <si>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</si>
  <si>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</si>
  <si>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</si>
  <si>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</si>
  <si>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</si>
  <si>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</si>
  <si>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</si>
  <si>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</si>
  <si>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</si>
  <si>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</si>
  <si>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</si>
  <si>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</si>
  <si>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</si>
  <si>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</si>
  <si>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</si>
  <si>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</si>
  <si>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</si>
  <si>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</si>
  <si>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</si>
  <si>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</si>
  <si>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</si>
  <si>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</si>
  <si>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</si>
  <si>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</si>
  <si>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</si>
  <si>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</si>
  <si>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</si>
  <si>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</si>
  <si>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</si>
  <si>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</si>
  <si>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</si>
  <si>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</si>
  <si>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</si>
  <si>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</si>
  <si>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</si>
  <si>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</si>
  <si>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</si>
  <si>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</si>
  <si>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</si>
  <si>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</si>
  <si>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</si>
  <si>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</si>
  <si>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</si>
  <si>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</si>
  <si>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</si>
  <si>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</si>
  <si>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</si>
  <si>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</si>
  <si>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</si>
  <si>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</si>
  <si>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</si>
  <si>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</si>
  <si>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</si>
  <si>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</si>
  <si>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</si>
  <si>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</si>
  <si>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</si>
  <si>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</si>
  <si>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</si>
  <si>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</si>
  <si>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</si>
  <si>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</si>
  <si>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</si>
  <si>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</si>
  <si>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</si>
  <si>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</si>
  <si>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</si>
  <si>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</si>
  <si>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</si>
  <si>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</si>
  <si>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</si>
  <si>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</si>
  <si>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</si>
  <si>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</si>
  <si>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</si>
  <si>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</si>
  <si>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</si>
  <si>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</si>
  <si>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</si>
  <si>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</si>
  <si>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</si>
  <si>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</si>
  <si>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</si>
  <si>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</si>
  <si>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</si>
  <si>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</si>
  <si>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</si>
  <si>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</si>
  <si>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</si>
  <si>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</si>
  <si>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</si>
  <si>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</si>
  <si>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</si>
  <si>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</si>
  <si>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</si>
  <si>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</si>
  <si>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</si>
  <si>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</si>
  <si>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</si>
  <si>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</si>
  <si>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</si>
  <si>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</si>
  <si>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</si>
  <si>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</si>
  <si>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</si>
  <si>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</si>
  <si>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</si>
  <si>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</si>
  <si>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</si>
  <si>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</si>
  <si>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</si>
  <si>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</si>
  <si>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</si>
  <si>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</si>
  <si>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</si>
  <si>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</si>
  <si>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</si>
  <si>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</si>
  <si>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</si>
  <si>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</si>
  <si>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</si>
  <si>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</si>
  <si>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</si>
  <si>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</si>
  <si>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</si>
  <si>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</si>
  <si>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</si>
  <si>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</si>
  <si>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</si>
  <si>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</si>
  <si>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</si>
  <si>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</si>
  <si>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</si>
  <si>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</si>
  <si>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</si>
  <si>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</si>
  <si>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</si>
  <si>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</si>
  <si>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</si>
  <si>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</si>
  <si>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</si>
  <si>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</si>
  <si>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</si>
  <si>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</si>
  <si>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</si>
  <si>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</si>
  <si>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</si>
  <si>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</si>
  <si>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</si>
  <si>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</si>
  <si>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</si>
  <si>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</si>
  <si>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</si>
  <si>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</si>
  <si>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</si>
  <si>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</si>
  <si>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</si>
  <si>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</si>
  <si>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</si>
  <si>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</si>
  <si>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</si>
  <si>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</si>
  <si>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</si>
  <si>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</si>
  <si>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</si>
  <si>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</si>
  <si>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</si>
  <si>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</si>
  <si>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</si>
  <si>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</si>
  <si>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</si>
  <si>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</si>
  <si>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</si>
  <si>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</si>
  <si>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</si>
  <si>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</si>
  <si>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</si>
  <si>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</si>
  <si>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</si>
  <si>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</si>
  <si>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</si>
  <si>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</si>
  <si>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</si>
  <si>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</si>
  <si>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</si>
  <si>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</si>
  <si>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</si>
  <si>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</si>
  <si>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</si>
  <si>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</si>
  <si>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</si>
  <si>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</si>
  <si>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</si>
  <si>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</si>
  <si>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</si>
  <si>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</si>
  <si>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</si>
  <si>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</si>
  <si>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</si>
  <si>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</si>
  <si>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</si>
  <si>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</si>
  <si>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</si>
  <si>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</si>
  <si>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</si>
  <si>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</si>
  <si>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</si>
  <si>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</si>
  <si>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</si>
  <si>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</si>
  <si>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</si>
  <si>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</si>
  <si>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</si>
  <si>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</si>
  <si>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</si>
  <si>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</si>
  <si>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</si>
  <si>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</si>
  <si>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</si>
  <si>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</si>
  <si>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</si>
  <si>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</si>
  <si>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</si>
  <si>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</si>
  <si>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</si>
  <si>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</si>
  <si>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</si>
  <si>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</si>
  <si>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</si>
  <si>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</si>
  <si>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</si>
  <si>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</si>
  <si>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</si>
  <si>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</si>
  <si>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</si>
  <si>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</si>
  <si>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</si>
  <si>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</si>
  <si>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</si>
  <si>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</si>
  <si>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</si>
  <si>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</si>
  <si>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</si>
  <si>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</si>
  <si>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</si>
  <si>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</si>
  <si>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</si>
  <si>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</si>
  <si>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</si>
  <si>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</si>
  <si>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</si>
  <si>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</si>
  <si>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</si>
  <si>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</si>
  <si>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</si>
  <si>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</si>
  <si>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</si>
  <si>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</si>
  <si>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</si>
  <si>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</si>
  <si>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</si>
  <si>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</si>
  <si>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</si>
  <si>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</si>
  <si>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</si>
  <si>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</si>
  <si>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</si>
  <si>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</si>
  <si>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</si>
  <si>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</si>
  <si>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</si>
  <si>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</si>
  <si>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</si>
  <si>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</si>
  <si>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</si>
  <si>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</si>
  <si>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</si>
  <si>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</si>
  <si>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</si>
  <si>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</si>
  <si>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</si>
  <si>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</si>
  <si>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</si>
  <si>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</si>
  <si>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</si>
  <si>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</si>
  <si>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</si>
  <si>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</si>
  <si>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</si>
  <si>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</si>
  <si>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</si>
  <si>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</si>
  <si>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</si>
  <si>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</si>
  <si>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</si>
  <si>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</si>
  <si>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</si>
  <si>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</si>
  <si>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</si>
  <si>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</si>
  <si>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</si>
  <si>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</si>
  <si>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</si>
  <si>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</si>
  <si>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</si>
  <si>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</si>
  <si>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</si>
  <si>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</si>
  <si>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</si>
  <si>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</si>
  <si>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</si>
  <si>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</si>
  <si>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</si>
  <si>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</si>
  <si>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</si>
  <si>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</si>
  <si>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</si>
  <si>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</si>
  <si>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</si>
  <si>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</si>
  <si>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</si>
  <si>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</si>
  <si>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</si>
  <si>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</si>
  <si>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</si>
  <si>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</si>
  <si>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</si>
  <si>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</si>
  <si>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</si>
  <si>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</si>
  <si>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</si>
  <si>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</si>
  <si>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</si>
  <si>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</si>
  <si>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</si>
  <si>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</si>
  <si>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</si>
  <si>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</si>
  <si>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</si>
  <si>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</si>
  <si>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</si>
  <si>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</si>
  <si>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</si>
  <si>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</si>
  <si>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</si>
  <si>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</si>
  <si>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</si>
  <si>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</si>
  <si>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</si>
  <si>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</si>
  <si>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</si>
  <si>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</si>
  <si>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</si>
  <si>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</si>
  <si>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</si>
  <si>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</si>
  <si>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</si>
  <si>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</si>
  <si>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</si>
  <si>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</si>
  <si>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</si>
  <si>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</si>
  <si>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</si>
  <si>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</si>
  <si>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</si>
  <si>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</si>
  <si>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</si>
  <si>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</si>
  <si>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</si>
  <si>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</si>
  <si>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</si>
  <si>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</si>
  <si>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</si>
  <si>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</si>
  <si>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</si>
  <si>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</si>
  <si>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</si>
  <si>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</si>
  <si>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</si>
  <si>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</si>
  <si>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</si>
  <si>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</si>
  <si>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</si>
  <si>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</si>
  <si>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</si>
  <si>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</si>
  <si>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</si>
  <si>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</si>
  <si>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</si>
  <si>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</si>
  <si>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</si>
  <si>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</si>
  <si>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</si>
  <si>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</si>
  <si>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</si>
  <si>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</si>
  <si>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</si>
  <si>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</si>
  <si>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</si>
  <si>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</si>
  <si>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</si>
  <si>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</si>
  <si>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</si>
  <si>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</si>
  <si>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</si>
  <si>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</si>
  <si>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</si>
  <si>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</si>
  <si>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</si>
  <si>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</si>
  <si>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</si>
  <si>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</si>
  <si>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</si>
  <si>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</si>
  <si>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</si>
  <si>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</si>
  <si>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</si>
  <si>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</si>
  <si>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</si>
  <si>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</si>
  <si>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</si>
  <si>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</si>
  <si>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</si>
  <si>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</si>
  <si>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</si>
  <si>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</si>
  <si>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</si>
  <si>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</si>
  <si>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</si>
  <si>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</si>
  <si>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</si>
  <si>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</si>
  <si>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</si>
  <si>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</si>
  <si>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</si>
  <si>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</si>
  <si>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</si>
  <si>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</si>
  <si>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</si>
  <si>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</si>
  <si>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</si>
  <si>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</si>
  <si>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</si>
  <si>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</si>
  <si>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</si>
  <si>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</si>
  <si>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</si>
  <si>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</si>
  <si>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</si>
  <si>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</si>
  <si>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</si>
  <si>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</si>
  <si>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</si>
  <si>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</si>
  <si>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</si>
  <si>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</si>
  <si>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</si>
  <si>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</si>
  <si>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</si>
  <si>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</si>
  <si>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</si>
  <si>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</si>
  <si>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</si>
  <si>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</si>
  <si>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</si>
  <si>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</si>
  <si>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</si>
  <si>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</si>
  <si>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</si>
  <si>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</si>
  <si>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</si>
  <si>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</si>
  <si>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</si>
  <si>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</si>
  <si>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</si>
  <si>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</si>
  <si>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</si>
  <si>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</si>
  <si>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</si>
  <si>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</si>
  <si>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</si>
  <si>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</si>
  <si>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</si>
  <si>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</si>
  <si>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</si>
  <si>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</si>
  <si>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</si>
  <si>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</si>
  <si>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</si>
  <si>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</si>
  <si>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</si>
  <si>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</si>
  <si>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</si>
  <si>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</si>
  <si>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</si>
  <si>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</si>
  <si>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</si>
  <si>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</si>
  <si>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</si>
  <si>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</si>
  <si>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</si>
  <si>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</si>
  <si>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</si>
  <si>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</si>
  <si>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</si>
  <si>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</si>
  <si>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</si>
  <si>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</si>
  <si>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</si>
  <si>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</si>
  <si>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</si>
  <si>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</si>
  <si>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</si>
  <si>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</si>
  <si>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</si>
  <si>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</si>
  <si>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</si>
  <si>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</si>
  <si>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</si>
  <si>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</si>
  <si>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</si>
  <si>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</si>
  <si>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</si>
  <si>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</si>
  <si>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</si>
  <si>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</si>
  <si>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</si>
  <si>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</si>
  <si>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</si>
  <si>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</si>
  <si>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</si>
  <si>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</si>
  <si>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</si>
  <si>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</si>
  <si>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</si>
  <si>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</si>
  <si>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</si>
  <si>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</si>
  <si>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</si>
  <si>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</si>
  <si>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</si>
  <si>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</si>
  <si>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</si>
  <si>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</si>
  <si>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</si>
  <si>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</si>
  <si>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</si>
  <si>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</si>
  <si>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</si>
  <si>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</si>
  <si>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</si>
  <si>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</si>
  <si>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</si>
  <si>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</si>
  <si>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</si>
  <si>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</si>
  <si>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</si>
  <si>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</si>
  <si>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</si>
  <si>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</si>
  <si>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</si>
  <si>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</si>
  <si>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</si>
  <si>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</si>
  <si>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</si>
  <si>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</si>
  <si>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</si>
  <si>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</si>
  <si>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</si>
  <si>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</si>
  <si>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</si>
  <si>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</si>
  <si>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</si>
  <si>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</si>
  <si>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</si>
  <si>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</si>
  <si>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</si>
  <si>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</si>
  <si>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</si>
  <si>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</si>
  <si>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</si>
  <si>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</si>
  <si>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</si>
  <si>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</si>
  <si>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</si>
  <si>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</si>
  <si>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</si>
  <si>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</si>
  <si>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</si>
  <si>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</si>
  <si>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</si>
  <si>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</si>
  <si>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</si>
  <si>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</si>
  <si>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</si>
  <si>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</si>
  <si>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</si>
  <si>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</si>
  <si>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</si>
  <si>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</si>
  <si>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</si>
  <si>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</si>
  <si>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</si>
  <si>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</si>
  <si>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</si>
  <si>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</si>
  <si>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</si>
  <si>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</si>
  <si>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</si>
  <si>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</si>
  <si>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</si>
  <si>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</si>
  <si>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</si>
  <si>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</si>
  <si>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</si>
  <si>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</si>
  <si>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</si>
  <si>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</si>
  <si>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</si>
  <si>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</si>
  <si>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</si>
  <si>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</si>
  <si>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</si>
  <si>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</si>
  <si>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</si>
  <si>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</si>
  <si>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</si>
  <si>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</si>
  <si>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</si>
  <si>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</si>
  <si>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</si>
  <si>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</si>
  <si>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</si>
  <si>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</si>
  <si>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</si>
  <si>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</si>
  <si>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</si>
  <si>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</si>
  <si>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</si>
  <si>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</si>
  <si>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</si>
  <si>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</si>
  <si>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</si>
  <si>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</si>
  <si>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</si>
  <si>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</si>
  <si>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</si>
  <si>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</si>
  <si>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</si>
  <si>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</si>
  <si>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</si>
  <si>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</si>
  <si>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</si>
  <si>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</si>
  <si>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</si>
  <si>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</si>
  <si>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</si>
  <si>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</si>
  <si>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</si>
  <si>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</si>
  <si>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</si>
  <si>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</si>
  <si>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</si>
  <si>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</si>
  <si>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</si>
  <si>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</si>
  <si>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</si>
  <si>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</si>
  <si>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</si>
  <si>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</si>
  <si>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</si>
  <si>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</si>
  <si>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</si>
  <si>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</si>
  <si>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</si>
  <si>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</si>
  <si>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</si>
  <si>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</si>
  <si>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</si>
  <si>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</si>
  <si>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</si>
  <si>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</si>
  <si>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</si>
  <si>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</si>
  <si>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</si>
  <si>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</si>
  <si>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</si>
  <si>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</si>
  <si>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</si>
  <si>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</si>
  <si>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</si>
  <si>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</si>
  <si>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</si>
  <si>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</si>
  <si>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</si>
  <si>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</si>
  <si>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</si>
  <si>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</si>
  <si>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</si>
  <si>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</si>
  <si>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</si>
  <si>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</si>
  <si>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</si>
  <si>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</si>
  <si>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</si>
  <si>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</si>
  <si>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</si>
  <si>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</si>
  <si>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</si>
  <si>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</si>
  <si>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</si>
  <si>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</si>
  <si>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</si>
  <si>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</si>
  <si>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</si>
  <si>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</si>
  <si>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</si>
  <si>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</si>
  <si>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</si>
  <si>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</si>
  <si>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</si>
  <si>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</si>
  <si>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</si>
  <si>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</si>
  <si>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</si>
  <si>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</si>
  <si>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</si>
  <si>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</si>
  <si>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</si>
  <si>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</si>
  <si>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</si>
  <si>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</si>
  <si>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</si>
  <si>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</si>
  <si>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</si>
  <si>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</si>
  <si>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</si>
  <si>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</si>
  <si>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</si>
  <si>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</si>
  <si>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</si>
  <si>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</si>
  <si>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</si>
  <si>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</si>
  <si>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</si>
  <si>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</si>
  <si>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</si>
  <si>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</si>
  <si>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</si>
  <si>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</si>
  <si>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</si>
  <si>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</si>
  <si>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</si>
  <si>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</si>
  <si>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</si>
  <si>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</si>
  <si>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</si>
  <si>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</si>
  <si>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</si>
  <si>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</si>
  <si>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</si>
  <si>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</si>
  <si>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</si>
  <si>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</si>
  <si>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</si>
  <si>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</si>
  <si>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</si>
  <si>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</si>
  <si>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</si>
  <si>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</si>
  <si>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</si>
  <si>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</si>
  <si>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</si>
  <si>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</si>
  <si>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</si>
  <si>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</si>
  <si>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</si>
  <si>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</si>
  <si>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</si>
  <si>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</si>
  <si>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</si>
  <si>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</si>
  <si>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</si>
  <si>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</si>
  <si>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</si>
  <si>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</si>
  <si>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</si>
  <si>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</si>
  <si>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</si>
  <si>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</si>
  <si>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</si>
  <si>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</si>
  <si>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</si>
  <si>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</si>
  <si>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</si>
  <si>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</si>
  <si>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</si>
  <si>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</si>
  <si>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</si>
  <si>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</si>
  <si>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</si>
  <si>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</si>
  <si>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</si>
  <si>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</si>
  <si>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</si>
  <si>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</si>
  <si>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</si>
  <si>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</si>
  <si>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</si>
  <si>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</si>
  <si>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</si>
  <si>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</si>
  <si>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</si>
  <si>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</si>
  <si>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</si>
  <si>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</si>
  <si>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</si>
  <si>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</si>
  <si>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</si>
  <si>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</si>
  <si>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</si>
  <si>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</si>
  <si>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</si>
  <si>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</si>
  <si>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</si>
  <si>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</si>
  <si>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</si>
  <si>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</si>
  <si>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</si>
  <si>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</si>
  <si>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</si>
  <si>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</si>
  <si>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</si>
  <si>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</si>
  <si>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</si>
  <si>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</si>
  <si>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</si>
  <si>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</si>
  <si>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</si>
  <si>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</si>
  <si>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</si>
  <si>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</si>
  <si>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</si>
  <si>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</si>
  <si>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</si>
  <si>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</si>
  <si>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</si>
  <si>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</si>
  <si>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</si>
  <si>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</si>
  <si>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</si>
  <si>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</si>
  <si>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</si>
  <si>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</si>
  <si>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</si>
  <si>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</si>
  <si>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</si>
  <si>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</si>
  <si>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</si>
  <si>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</si>
  <si>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</si>
  <si>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</si>
  <si>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</si>
  <si>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</si>
  <si>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</si>
  <si>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</si>
  <si>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</si>
  <si>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</si>
  <si>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</si>
  <si>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</si>
  <si>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</si>
  <si>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</si>
  <si>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</si>
  <si>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</si>
  <si>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</si>
  <si>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</si>
  <si>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</si>
  <si>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</si>
  <si>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</si>
  <si>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</si>
  <si>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</si>
  <si>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</si>
  <si>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</si>
  <si>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</si>
  <si>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</si>
  <si>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</si>
  <si>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</si>
  <si>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</si>
  <si>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</si>
  <si>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</si>
  <si>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</si>
  <si>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</si>
  <si>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</si>
  <si>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</si>
  <si>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</si>
  <si>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</si>
  <si>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</si>
  <si>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</si>
  <si>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</si>
  <si>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</si>
  <si>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</si>
  <si>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</si>
  <si>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</si>
  <si>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</si>
  <si>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</si>
  <si>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</si>
  <si>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</si>
  <si>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</si>
  <si>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</si>
  <si>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</si>
  <si>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</si>
  <si>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</si>
  <si>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</si>
  <si>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</si>
  <si>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</si>
  <si>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</si>
  <si>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</si>
  <si>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</si>
  <si>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</si>
  <si>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</si>
  <si>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</si>
  <si>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</si>
  <si>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</si>
  <si>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</si>
  <si>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</si>
  <si>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</si>
  <si>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</si>
  <si>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</si>
  <si>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</si>
  <si>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</si>
  <si>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</si>
  <si>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</si>
  <si>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</si>
  <si>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</si>
  <si>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</si>
  <si>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</si>
  <si>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</si>
  <si>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</si>
  <si>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</si>
  <si>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</si>
  <si>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</si>
  <si>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</si>
  <si>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</si>
  <si>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</si>
  <si>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</si>
  <si>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</si>
  <si>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</si>
  <si>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</si>
  <si>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</si>
  <si>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</si>
  <si>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</si>
  <si>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</si>
  <si>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</si>
  <si>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</si>
  <si>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</si>
  <si>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</si>
  <si>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</si>
  <si>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</si>
  <si>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</si>
  <si>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</si>
  <si>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</si>
  <si>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</si>
  <si>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</si>
  <si>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</si>
  <si>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</si>
  <si>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</si>
  <si>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</si>
  <si>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</si>
  <si>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</si>
  <si>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</si>
  <si>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</si>
  <si>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</si>
  <si>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</si>
  <si>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</si>
  <si>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</si>
  <si>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</si>
  <si>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</si>
  <si>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</si>
  <si>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</si>
  <si>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</si>
  <si>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</si>
  <si>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</si>
  <si>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</si>
  <si>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</si>
  <si>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</si>
  <si>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</si>
  <si>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</si>
  <si>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</si>
  <si>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</si>
  <si>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</si>
  <si>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</si>
  <si>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</si>
  <si>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</si>
  <si>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</si>
  <si>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</si>
  <si>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</si>
  <si>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</si>
  <si>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</si>
  <si>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</si>
  <si>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</si>
  <si>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</si>
  <si>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</si>
  <si>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</si>
  <si>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</si>
  <si>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</si>
  <si>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</si>
  <si>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</si>
  <si>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</si>
  <si>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</si>
  <si>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</si>
  <si>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</si>
  <si>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</si>
  <si>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</si>
  <si>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</si>
  <si>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</si>
  <si>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</si>
  <si>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</si>
  <si>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</si>
  <si>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</si>
  <si>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</si>
  <si>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</si>
  <si>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</si>
  <si>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</si>
  <si>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</si>
  <si>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</si>
  <si>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</si>
  <si>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</si>
  <si>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</si>
  <si>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</si>
  <si>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</si>
  <si>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</si>
  <si>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</si>
  <si>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</si>
  <si>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</si>
  <si>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</si>
  <si>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</si>
  <si>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</si>
  <si>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</si>
  <si>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</si>
  <si>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</si>
  <si>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</si>
  <si>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</si>
  <si>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</si>
  <si>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</si>
  <si>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</si>
  <si>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</si>
  <si>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</si>
  <si>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</si>
  <si>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</si>
  <si>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</si>
  <si>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</si>
  <si>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</si>
  <si>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</si>
  <si>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</si>
  <si>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</si>
  <si>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</si>
  <si>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</si>
  <si>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</si>
  <si>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</si>
  <si>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</si>
  <si>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</si>
  <si>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</si>
  <si>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</si>
  <si>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</si>
  <si>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</si>
  <si>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</si>
  <si>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</si>
  <si>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</si>
  <si>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</si>
  <si>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</si>
  <si>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</si>
  <si>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</si>
  <si>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</si>
  <si>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</si>
  <si>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</si>
  <si>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</si>
  <si>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</si>
  <si>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</si>
  <si>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</si>
  <si>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</si>
  <si>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</si>
  <si>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</si>
  <si>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</si>
  <si>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</si>
  <si>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</si>
  <si>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</si>
  <si>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</si>
  <si>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</si>
  <si>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</si>
  <si>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</si>
  <si>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</si>
  <si>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</si>
  <si>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</si>
  <si>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</si>
  <si>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</si>
  <si>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</si>
  <si>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</si>
  <si>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</si>
  <si>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</si>
  <si>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</si>
  <si>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</si>
  <si>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</si>
  <si>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</si>
  <si>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</si>
  <si>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</si>
  <si>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</si>
  <si>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</si>
  <si>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</si>
  <si>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</si>
  <si>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</si>
  <si>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</si>
  <si>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</si>
  <si>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</si>
  <si>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</si>
  <si>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</si>
  <si>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</si>
  <si>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</si>
  <si>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</si>
  <si>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</si>
  <si>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</si>
  <si>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</si>
  <si>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</si>
  <si>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</si>
  <si>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</si>
  <si>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</si>
  <si>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</si>
  <si>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</si>
  <si>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</si>
  <si>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</si>
  <si>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</si>
  <si>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</si>
  <si>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</si>
  <si>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</si>
  <si>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</si>
  <si>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</si>
  <si>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</si>
  <si>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</si>
  <si>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</si>
  <si>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</si>
  <si>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</si>
  <si>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</si>
  <si>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</si>
  <si>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</si>
  <si>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</si>
  <si>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</si>
  <si>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</si>
  <si>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</si>
  <si>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</si>
  <si>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</si>
  <si>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</si>
  <si>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</si>
  <si>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</si>
  <si>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</si>
  <si>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</si>
  <si>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</si>
  <si>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</si>
  <si>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</si>
  <si>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</si>
  <si>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</si>
  <si>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</si>
  <si>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</si>
  <si>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</si>
  <si>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</si>
  <si>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</si>
  <si>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</si>
  <si>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</si>
  <si>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</si>
  <si>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</si>
  <si>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</si>
  <si>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</si>
  <si>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</si>
  <si>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</si>
  <si>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</si>
  <si>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</si>
  <si>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</si>
  <si>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</si>
  <si>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</si>
  <si>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</si>
  <si>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</si>
  <si>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</si>
  <si>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</si>
  <si>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</si>
  <si>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</si>
  <si>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</si>
  <si>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</si>
  <si>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</si>
  <si>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</si>
  <si>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</si>
  <si>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</si>
  <si>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</si>
  <si>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</si>
  <si>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</si>
  <si>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</si>
  <si>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</si>
  <si>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</si>
  <si>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</si>
  <si>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</si>
  <si>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</si>
  <si>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</si>
  <si>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</si>
  <si>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</si>
  <si>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</si>
  <si>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</si>
  <si>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</si>
  <si>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</si>
  <si>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</si>
  <si>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</si>
  <si>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</si>
  <si>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</si>
  <si>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</si>
  <si>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</si>
  <si>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</si>
  <si>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</si>
  <si>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</si>
  <si>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</si>
  <si>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</si>
  <si>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</si>
  <si>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</si>
  <si>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</si>
  <si>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</si>
  <si>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</si>
  <si>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</si>
  <si>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</si>
  <si>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</si>
  <si>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</si>
  <si>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</si>
  <si>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</si>
  <si>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</si>
  <si>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</si>
  <si>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</si>
  <si>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</si>
  <si>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</si>
  <si>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</si>
  <si>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</si>
  <si>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</si>
  <si>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</si>
  <si>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</si>
  <si>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</si>
  <si>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</si>
  <si>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</si>
  <si>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</si>
  <si>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</si>
  <si>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</si>
  <si>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</si>
  <si>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</si>
  <si>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</si>
  <si>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</si>
  <si>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</si>
  <si>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</si>
  <si>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</si>
  <si>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</si>
  <si>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</si>
  <si>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</si>
  <si>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</si>
  <si>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</si>
  <si>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</si>
  <si>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</si>
  <si>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</si>
  <si>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</si>
  <si>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</si>
  <si>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</si>
  <si>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</si>
  <si>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</si>
  <si>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</si>
  <si>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</si>
  <si>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</si>
  <si>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</si>
  <si>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</si>
  <si>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</si>
  <si>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</si>
  <si>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</si>
  <si>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</si>
  <si>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</si>
  <si>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</si>
  <si>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</si>
  <si>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</si>
  <si>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</si>
  <si>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</si>
  <si>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</si>
  <si>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</si>
  <si>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</si>
  <si>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</si>
  <si>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</si>
  <si>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</si>
  <si>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</si>
  <si>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</si>
  <si>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</si>
  <si>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</si>
  <si>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</si>
  <si>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</si>
  <si>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</si>
  <si>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</si>
  <si>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</si>
  <si>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</si>
  <si>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</si>
  <si>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</si>
  <si>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</si>
  <si>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</si>
  <si>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</si>
  <si>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</si>
  <si>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</si>
  <si>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</si>
  <si>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</si>
  <si>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</si>
  <si>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</si>
  <si>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</si>
  <si>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</si>
  <si>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</si>
  <si>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</si>
  <si>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</si>
  <si>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</si>
  <si>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</si>
  <si>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</si>
  <si>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</si>
  <si>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</si>
  <si>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</si>
  <si>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</si>
  <si>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</si>
  <si>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</si>
  <si>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</si>
  <si>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</si>
  <si>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</si>
  <si>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</si>
  <si>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</si>
  <si>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</si>
  <si>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</si>
  <si>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</si>
  <si>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</si>
  <si>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</si>
  <si>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</si>
  <si>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</si>
  <si>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</si>
  <si>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</si>
  <si>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</si>
  <si>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</si>
  <si>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</si>
  <si>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</si>
  <si>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</si>
  <si>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</si>
  <si>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</si>
  <si>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</si>
  <si>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</si>
  <si>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</si>
  <si>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</si>
  <si>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</si>
  <si>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</si>
  <si>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</si>
  <si>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</si>
  <si>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</si>
  <si>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</si>
  <si>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</si>
  <si>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</si>
  <si>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</si>
  <si>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</si>
  <si>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</si>
  <si>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</si>
  <si>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</si>
  <si>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</si>
  <si>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</si>
  <si>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</si>
  <si>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</si>
  <si>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</si>
  <si>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</si>
  <si>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</si>
  <si>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</si>
  <si>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</si>
  <si>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</si>
  <si>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</si>
  <si>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</si>
  <si>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</si>
  <si>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</si>
  <si>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</si>
  <si>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</si>
  <si>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</si>
  <si>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</si>
  <si>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</si>
  <si>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</si>
  <si>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</si>
  <si>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</si>
  <si>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</si>
  <si>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</si>
  <si>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</si>
  <si>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</si>
  <si>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</si>
  <si>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</si>
  <si>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</si>
  <si>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</si>
  <si>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</si>
  <si>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</si>
  <si>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</si>
  <si>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</si>
  <si>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</si>
  <si>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</si>
  <si>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</si>
  <si>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</si>
  <si>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</si>
  <si>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</si>
  <si>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</si>
  <si>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</si>
  <si>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</si>
  <si>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</si>
  <si>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</si>
  <si>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</si>
  <si>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</si>
  <si>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</si>
  <si>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</si>
  <si>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</si>
  <si>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</si>
  <si>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</si>
  <si>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</si>
  <si>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</si>
  <si>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</si>
  <si>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</si>
  <si>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</si>
  <si>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</si>
  <si>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</si>
  <si>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</si>
  <si>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</si>
  <si>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</si>
  <si>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</si>
  <si>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</si>
  <si>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</si>
  <si>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</si>
  <si>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</si>
  <si>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</si>
  <si>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</si>
  <si>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</si>
  <si>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</si>
  <si>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</si>
  <si>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</si>
  <si>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</si>
  <si>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</si>
  <si>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</si>
  <si>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</si>
  <si>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</si>
  <si>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</si>
  <si>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</si>
  <si>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</si>
  <si>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</si>
  <si>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</si>
  <si>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</si>
  <si>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</si>
  <si>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</si>
  <si>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</si>
  <si>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</si>
  <si>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</si>
  <si>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</si>
  <si>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</si>
  <si>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</si>
  <si>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</si>
  <si>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</si>
  <si>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</si>
  <si>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</si>
  <si>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</si>
  <si>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</si>
  <si>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</si>
  <si>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</si>
  <si>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</si>
  <si>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</si>
  <si>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</si>
  <si>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</si>
  <si>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</si>
  <si>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</si>
  <si>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</si>
  <si>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</si>
  <si>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</si>
  <si>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</si>
  <si>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</si>
  <si>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</si>
  <si>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</si>
  <si>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</si>
  <si>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</si>
  <si>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</si>
  <si>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</si>
  <si>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</si>
  <si>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</si>
  <si>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</si>
  <si>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</si>
  <si>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</si>
  <si>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</si>
  <si>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</si>
  <si>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</si>
  <si>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</si>
  <si>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</si>
  <si>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</si>
  <si>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</si>
  <si>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</si>
  <si>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</si>
  <si>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</si>
  <si>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</si>
  <si>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</si>
  <si>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</si>
  <si>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</si>
  <si>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</si>
  <si>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</si>
  <si>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</si>
  <si>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</si>
  <si>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</si>
  <si>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</si>
  <si>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</si>
  <si>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</si>
  <si>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</si>
  <si>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</si>
  <si>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</si>
  <si>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</si>
  <si>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</si>
  <si>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</si>
  <si>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</si>
  <si>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</si>
  <si>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</si>
  <si>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</si>
  <si>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</si>
  <si>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</si>
  <si>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</si>
  <si>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</si>
  <si>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</si>
  <si>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</si>
  <si>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</si>
  <si>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</si>
  <si>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</si>
  <si>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</si>
  <si>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</si>
  <si>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</si>
  <si>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</si>
  <si>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</si>
  <si>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</si>
  <si>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</si>
  <si>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</si>
  <si>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</si>
  <si>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</si>
  <si>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</si>
  <si>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</si>
  <si>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</si>
  <si>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</si>
  <si>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</si>
  <si>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</si>
  <si>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</si>
  <si>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</si>
  <si>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</si>
  <si>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</si>
  <si>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</si>
  <si>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</si>
  <si>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</si>
  <si>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</si>
  <si>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</si>
  <si>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</si>
  <si>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</si>
  <si>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</si>
  <si>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</si>
  <si>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</si>
  <si>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</si>
  <si>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</si>
  <si>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</si>
  <si>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</si>
  <si>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</si>
  <si>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</si>
  <si>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</si>
  <si>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</si>
  <si>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</si>
  <si>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</si>
  <si>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</si>
  <si>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</si>
  <si>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</si>
  <si>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</si>
  <si>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</si>
  <si>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</si>
  <si>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</si>
  <si>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</si>
  <si>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</si>
  <si>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</si>
  <si>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</si>
  <si>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</si>
  <si>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</si>
  <si>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</si>
  <si>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</si>
  <si>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</si>
  <si>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</si>
  <si>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</si>
  <si>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</si>
  <si>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</si>
  <si>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</si>
  <si>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</si>
  <si>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</si>
  <si>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</si>
  <si>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</si>
  <si>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</si>
  <si>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</si>
  <si>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</si>
  <si>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</si>
  <si>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</si>
  <si>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</si>
  <si>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</si>
  <si>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</si>
  <si>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</si>
  <si>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</si>
  <si>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</si>
  <si>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</si>
  <si>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</si>
  <si>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</si>
  <si>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</si>
  <si>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</si>
  <si>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</si>
  <si>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</si>
  <si>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</si>
  <si>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</si>
  <si>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</si>
  <si>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</si>
  <si>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</si>
  <si>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</si>
  <si>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</si>
  <si>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</si>
  <si>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</si>
  <si>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</si>
  <si>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</si>
  <si>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</si>
  <si>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</si>
  <si>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</si>
  <si>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</si>
  <si>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</si>
  <si>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</si>
  <si>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</si>
  <si>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</si>
  <si>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</si>
  <si>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</si>
  <si>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</si>
  <si>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</si>
  <si>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</si>
  <si>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</si>
  <si>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</si>
  <si>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</si>
  <si>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</si>
  <si>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</si>
  <si>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</si>
  <si>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</si>
  <si>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</si>
  <si>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</si>
  <si>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</si>
  <si>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</si>
  <si>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</si>
  <si>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</si>
  <si>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</si>
  <si>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</si>
  <si>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</si>
  <si>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</si>
  <si>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</si>
  <si>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</si>
  <si>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</si>
  <si>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</si>
  <si>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</si>
  <si>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</si>
  <si>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</si>
  <si>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</si>
  <si>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</si>
  <si>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</si>
  <si>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</si>
  <si>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</si>
  <si>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</si>
  <si>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</si>
  <si>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</si>
  <si>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</si>
  <si>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</si>
  <si>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</si>
  <si>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</si>
  <si>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</si>
  <si>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</si>
  <si>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</si>
  <si>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</si>
  <si>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</si>
  <si>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</si>
  <si>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</si>
  <si>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</si>
  <si>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</si>
  <si>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</si>
  <si>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</si>
  <si>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</si>
  <si>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</si>
  <si>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</si>
  <si>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</si>
  <si>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</si>
  <si>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</si>
  <si>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</si>
  <si>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</si>
  <si>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</si>
  <si>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</si>
  <si>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</si>
  <si>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</si>
  <si>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</si>
  <si>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</si>
  <si>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</si>
  <si>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</si>
  <si>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</si>
  <si>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</si>
  <si>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</si>
  <si>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</si>
  <si>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</si>
  <si>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</si>
  <si>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</si>
  <si>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</si>
  <si>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</si>
  <si>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</si>
  <si>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</si>
  <si>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</si>
  <si>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</si>
  <si>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</si>
  <si>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</si>
  <si>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</si>
  <si>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</si>
  <si>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</si>
  <si>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</si>
  <si>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</si>
  <si>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</si>
  <si>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</si>
  <si>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</si>
  <si>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</si>
  <si>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</si>
  <si>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</si>
  <si>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</si>
  <si>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</si>
  <si>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</si>
  <si>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</si>
  <si>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</si>
  <si>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</si>
  <si>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</si>
  <si>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</si>
  <si>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</si>
  <si>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</si>
  <si>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</si>
  <si>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</si>
  <si>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</si>
  <si>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</si>
  <si>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</si>
  <si>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</si>
  <si>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</si>
  <si>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</si>
  <si>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</si>
  <si>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</si>
  <si>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</si>
  <si>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</si>
  <si>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</si>
  <si>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</si>
  <si>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</si>
  <si>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</si>
  <si>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</si>
  <si>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</si>
  <si>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</si>
  <si>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</si>
  <si>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</si>
  <si>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</si>
  <si>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</si>
  <si>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</si>
  <si>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</si>
  <si>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</si>
  <si>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</si>
  <si>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</si>
  <si>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</si>
  <si>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</si>
  <si>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</si>
  <si>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</si>
  <si>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</si>
  <si>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</si>
  <si>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</si>
  <si>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</si>
  <si>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</si>
  <si>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</si>
  <si>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</si>
  <si>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</si>
  <si>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</si>
  <si>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</si>
  <si>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</si>
  <si>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</si>
  <si>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</si>
  <si>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</si>
  <si>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</si>
  <si>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</si>
  <si>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</si>
  <si>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</si>
  <si>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</si>
  <si>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</si>
  <si>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</si>
  <si>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</si>
  <si>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</si>
  <si>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</si>
  <si>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</si>
  <si>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</si>
  <si>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</si>
  <si>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</si>
  <si>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</si>
  <si>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</si>
  <si>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</si>
  <si>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</si>
  <si>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</si>
  <si>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</si>
  <si>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</si>
  <si>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</si>
  <si>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</si>
  <si>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</si>
  <si>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</si>
  <si>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</si>
  <si>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</si>
  <si>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</si>
  <si>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</si>
  <si>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</si>
  <si>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</si>
  <si>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</si>
  <si>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</si>
  <si>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</si>
  <si>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</si>
  <si>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</si>
  <si>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</si>
  <si>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</si>
  <si>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</si>
  <si>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</si>
  <si>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</si>
  <si>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</si>
  <si>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</si>
  <si>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</si>
  <si>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</si>
  <si>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</si>
  <si>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</si>
  <si>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</si>
  <si>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</si>
  <si>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</si>
  <si>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</si>
  <si>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</si>
  <si>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</si>
  <si>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</si>
  <si>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</si>
  <si>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</si>
  <si>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</si>
  <si>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</si>
  <si>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</si>
  <si>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</si>
  <si>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</si>
  <si>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</si>
  <si>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</si>
  <si>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</si>
  <si>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</si>
  <si>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</si>
  <si>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</si>
  <si>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</si>
  <si>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</si>
  <si>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</si>
  <si>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</si>
  <si>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</si>
  <si>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</si>
  <si>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</si>
  <si>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</si>
  <si>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</si>
  <si>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</si>
  <si>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</si>
  <si>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</si>
  <si>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</si>
  <si>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</si>
  <si>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</si>
  <si>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</si>
  <si>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</si>
  <si>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</si>
  <si>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</si>
  <si>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</si>
  <si>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</si>
  <si>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</si>
  <si>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</si>
  <si>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</si>
  <si>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</si>
  <si>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</si>
  <si>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</si>
  <si>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</si>
  <si>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</si>
  <si>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</si>
  <si>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</si>
  <si>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</si>
  <si>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</si>
  <si>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</si>
  <si>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</si>
  <si>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</si>
  <si>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</si>
  <si>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</si>
  <si>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</si>
  <si>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</si>
  <si>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</si>
  <si>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</si>
  <si>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</si>
  <si>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</si>
  <si>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</si>
  <si>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</si>
  <si>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</si>
  <si>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</si>
  <si>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</si>
  <si>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</si>
  <si>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</si>
  <si>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</si>
  <si>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</si>
  <si>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</si>
  <si>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</si>
  <si>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</si>
  <si>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</si>
  <si>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</si>
  <si>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</si>
  <si>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</si>
  <si>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</si>
  <si>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</si>
  <si>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</si>
  <si>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</si>
  <si>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</si>
  <si>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</si>
  <si>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</si>
  <si>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</si>
  <si>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</si>
  <si>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</si>
  <si>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</si>
  <si>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</si>
  <si>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</si>
  <si>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</si>
  <si>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</si>
  <si>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</si>
  <si>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</si>
  <si>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</si>
  <si>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</si>
  <si>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</si>
  <si>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</si>
  <si>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</si>
  <si>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</si>
  <si>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</si>
  <si>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</si>
  <si>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</si>
  <si>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</si>
  <si>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</si>
  <si>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</si>
  <si>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</si>
  <si>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</si>
  <si>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</si>
  <si>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</si>
  <si>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</si>
  <si>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</si>
  <si>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</si>
  <si>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</si>
  <si>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</si>
  <si>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</si>
  <si>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</si>
  <si>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</si>
  <si>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</si>
  <si>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</si>
  <si>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</si>
  <si>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</si>
  <si>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</si>
  <si>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</si>
  <si>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</si>
  <si>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</si>
  <si>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</si>
  <si>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</si>
  <si>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</si>
  <si>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</si>
  <si>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</si>
  <si>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</si>
  <si>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</si>
  <si>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</si>
  <si>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</si>
  <si>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</si>
  <si>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</si>
  <si>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</si>
  <si>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</si>
  <si>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</si>
  <si>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</si>
  <si>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</si>
  <si>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</si>
  <si>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</si>
  <si>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</si>
  <si>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</si>
  <si>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</si>
  <si>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</si>
  <si>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</si>
  <si>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</si>
  <si>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</si>
  <si>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</si>
  <si>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</si>
  <si>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</si>
  <si>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</si>
  <si>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</si>
  <si>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</si>
  <si>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</si>
  <si>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</si>
  <si>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</si>
  <si>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</si>
  <si>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</si>
  <si>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</si>
  <si>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</si>
  <si>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</si>
  <si>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</si>
  <si>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</si>
  <si>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</si>
  <si>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</si>
  <si>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</si>
  <si>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</si>
  <si>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</si>
  <si>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</si>
  <si>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</si>
  <si>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</si>
  <si>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</si>
  <si>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</si>
  <si>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</si>
  <si>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</si>
  <si>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</si>
  <si>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</si>
  <si>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</si>
  <si>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</si>
  <si>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</si>
  <si>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</si>
  <si>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</si>
  <si>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</si>
  <si>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</si>
  <si>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</si>
  <si>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</si>
  <si>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</si>
  <si>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</si>
  <si>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</si>
  <si>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</si>
  <si>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</si>
  <si>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</si>
  <si>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</si>
  <si>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</si>
  <si>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</si>
  <si>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</si>
  <si>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</si>
  <si>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</si>
  <si>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</si>
  <si>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</si>
  <si>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</si>
  <si>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</si>
  <si>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</si>
  <si>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</si>
  <si>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</si>
  <si>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</si>
  <si>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</si>
  <si>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</si>
  <si>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</si>
  <si>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</si>
  <si>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</si>
  <si>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</si>
  <si>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</si>
  <si>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</si>
  <si>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</si>
  <si>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</si>
  <si>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</si>
  <si>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</si>
  <si>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</si>
  <si>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</si>
  <si>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</si>
  <si>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</si>
  <si>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</si>
  <si>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</si>
  <si>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</si>
  <si>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</si>
  <si>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</si>
  <si>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</si>
  <si>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</si>
  <si>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</si>
  <si>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</si>
  <si>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</si>
  <si>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</si>
  <si>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</si>
  <si>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</si>
  <si>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</si>
  <si>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</si>
  <si>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</si>
  <si>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</si>
  <si>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</si>
  <si>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</si>
  <si>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</si>
  <si>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</si>
  <si>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</si>
  <si>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</si>
  <si>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</si>
  <si>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</si>
  <si>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</si>
  <si>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</si>
  <si>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</si>
  <si>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</si>
  <si>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</si>
  <si>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</si>
  <si>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</si>
  <si>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</si>
  <si>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</si>
  <si>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</si>
  <si>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</si>
  <si>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</si>
  <si>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</si>
  <si>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</si>
  <si>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</si>
  <si>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</si>
  <si>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</si>
  <si>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</si>
  <si>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</si>
  <si>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</si>
  <si>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</si>
  <si>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</si>
  <si>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</si>
  <si>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</si>
  <si>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</si>
  <si>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</si>
  <si>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</si>
  <si>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</si>
  <si>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</si>
  <si>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</si>
  <si>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</si>
  <si>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</si>
  <si>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</si>
  <si>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</si>
  <si>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</si>
  <si>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</si>
  <si>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</si>
  <si>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</si>
  <si>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</si>
  <si>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</si>
  <si>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</si>
  <si>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</si>
  <si>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</si>
  <si>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</si>
  <si>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</si>
  <si>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</si>
  <si>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</si>
  <si>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</si>
  <si>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</si>
  <si>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</si>
  <si>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</si>
  <si>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</si>
  <si>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</si>
  <si>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</si>
  <si>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</si>
  <si>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</si>
  <si>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</si>
  <si>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</si>
  <si>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</si>
  <si>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</si>
  <si>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</si>
  <si>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</si>
  <si>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</si>
  <si>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</si>
  <si>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</si>
  <si>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</si>
  <si>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</si>
  <si>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</si>
  <si>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</si>
  <si>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</si>
  <si>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</si>
  <si>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</si>
  <si>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</si>
  <si>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</si>
  <si>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</si>
  <si>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</si>
  <si>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</si>
  <si>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</si>
  <si>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</si>
  <si>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</si>
  <si>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</si>
  <si>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</si>
  <si>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</si>
  <si>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</si>
  <si>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</si>
  <si>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</si>
  <si>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</si>
  <si>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</si>
  <si>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</si>
  <si>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</si>
  <si>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</si>
  <si>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</si>
  <si>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</si>
  <si>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</si>
  <si>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</si>
  <si>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</si>
  <si>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</si>
  <si>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</si>
  <si>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</si>
  <si>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</si>
  <si>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</si>
  <si>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</si>
  <si>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</si>
  <si>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</si>
  <si>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</si>
  <si>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</si>
  <si>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</si>
  <si>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</si>
  <si>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</si>
  <si>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</si>
  <si>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</si>
  <si>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</si>
  <si>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</si>
  <si>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</si>
  <si>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</si>
  <si>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</si>
  <si>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</si>
  <si>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</si>
  <si>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</si>
  <si>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</si>
  <si>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</si>
  <si>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</si>
  <si>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</si>
  <si>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</si>
  <si>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</si>
  <si>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</si>
  <si>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</si>
  <si>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</si>
  <si>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</si>
  <si>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</si>
  <si>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</si>
  <si>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</si>
  <si>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</si>
  <si>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</si>
  <si>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</si>
  <si>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</si>
  <si>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</si>
  <si>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</si>
  <si>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</si>
  <si>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</si>
  <si>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</si>
  <si>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</si>
  <si>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</si>
  <si>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</si>
  <si>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</si>
  <si>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</si>
  <si>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</si>
  <si>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</si>
  <si>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</si>
  <si>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</si>
  <si>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</si>
  <si>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</si>
  <si>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</si>
  <si>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</si>
  <si>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</si>
  <si>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</si>
  <si>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</si>
  <si>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</si>
  <si>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</si>
  <si>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</si>
  <si>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</si>
  <si>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</si>
  <si>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</si>
  <si>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</si>
  <si>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</si>
  <si>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</si>
  <si>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</si>
  <si>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</si>
  <si>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</si>
  <si>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</si>
  <si>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</si>
  <si>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</si>
  <si>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</si>
  <si>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</si>
  <si>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</si>
  <si>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</si>
  <si>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</si>
  <si>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</si>
  <si>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</si>
  <si>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</si>
  <si>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</si>
  <si>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</si>
  <si>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</si>
  <si>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</si>
  <si>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</si>
  <si>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</si>
  <si>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</si>
  <si>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</si>
  <si>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</si>
  <si>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</si>
  <si>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</si>
  <si>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</si>
  <si>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</si>
  <si>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</si>
  <si>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</si>
  <si>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</si>
  <si>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</si>
  <si>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</si>
  <si>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</si>
  <si>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</si>
  <si>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</si>
  <si>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</si>
  <si>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</si>
  <si>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</si>
  <si>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</si>
  <si>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</si>
  <si>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</si>
  <si>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</si>
  <si>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</si>
  <si>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</si>
  <si>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</si>
  <si>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</si>
  <si>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</si>
  <si>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</si>
  <si>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</si>
  <si>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</si>
  <si>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</si>
  <si>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</si>
  <si>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</si>
  <si>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</si>
  <si>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</si>
  <si>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</si>
  <si>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</si>
  <si>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</si>
  <si>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</si>
  <si>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</si>
  <si>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</si>
  <si>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</si>
  <si>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</si>
  <si>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</si>
  <si>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</si>
  <si>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</si>
  <si>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</si>
  <si>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</si>
  <si>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</si>
  <si>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</si>
  <si>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</si>
  <si>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</si>
  <si>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</si>
  <si>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</si>
  <si>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</si>
  <si>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</si>
  <si>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</si>
  <si>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</si>
  <si>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</si>
  <si>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</si>
  <si>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</si>
  <si>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</si>
  <si>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</si>
  <si>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</si>
  <si>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</si>
  <si>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</si>
  <si>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</si>
  <si>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</si>
  <si>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</si>
  <si>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</si>
  <si>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</si>
  <si>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</si>
  <si>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</si>
  <si>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</si>
  <si>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</si>
  <si>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</si>
  <si>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</si>
  <si>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</si>
  <si>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</si>
  <si>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</si>
  <si>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</si>
  <si>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</si>
  <si>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</si>
  <si>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</si>
  <si>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</si>
  <si>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</si>
  <si>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</si>
  <si>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</si>
  <si>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</si>
  <si>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</si>
  <si>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</si>
  <si>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</si>
  <si>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</si>
  <si>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</si>
  <si>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</si>
  <si>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</si>
  <si>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</si>
  <si>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</si>
  <si>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</si>
  <si>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</si>
  <si>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</si>
  <si>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</si>
  <si>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</si>
  <si>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</si>
  <si>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</si>
  <si>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</si>
  <si>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</si>
  <si>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</si>
  <si>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</si>
  <si>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</si>
  <si>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</si>
  <si>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</si>
  <si>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</si>
  <si>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</si>
  <si>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</si>
  <si>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</si>
  <si>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</si>
  <si>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</si>
  <si>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</si>
  <si>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</si>
  <si>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</si>
  <si>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</si>
  <si>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</si>
  <si>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</si>
  <si>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</si>
  <si>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</si>
  <si>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</si>
  <si>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</si>
  <si>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</si>
  <si>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</si>
  <si>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</si>
  <si>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</si>
  <si>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</si>
  <si>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</si>
  <si>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</si>
  <si>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</si>
  <si>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</si>
  <si>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</si>
  <si>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</si>
  <si>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</si>
  <si>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</si>
  <si>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</si>
  <si>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</si>
  <si>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</si>
  <si>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</si>
  <si>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</si>
  <si>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</si>
  <si>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</si>
  <si>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</si>
  <si>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</si>
  <si>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</si>
  <si>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</si>
  <si>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</si>
  <si>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</si>
  <si>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</si>
  <si>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</si>
  <si>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</si>
  <si>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</si>
  <si>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</si>
  <si>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</si>
  <si>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</si>
  <si>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</si>
  <si>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</si>
  <si>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</si>
  <si>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</si>
  <si>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</si>
  <si>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</si>
  <si>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</si>
  <si>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</si>
  <si>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</si>
  <si>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</si>
  <si>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</si>
  <si>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</si>
  <si>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</si>
  <si>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</si>
  <si>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</si>
  <si>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</si>
  <si>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</si>
  <si>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</si>
  <si>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</si>
  <si>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</si>
  <si>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</si>
  <si>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</si>
  <si>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</si>
  <si>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</si>
  <si>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</si>
  <si>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</si>
  <si>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</si>
  <si>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</si>
  <si>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</si>
  <si>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</si>
  <si>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</si>
  <si>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</si>
  <si>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</si>
  <si>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</si>
  <si>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</si>
  <si>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</si>
  <si>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</si>
  <si>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</si>
  <si>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</si>
  <si>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</si>
  <si>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</si>
  <si>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</si>
  <si>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</si>
  <si>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</si>
  <si>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</si>
  <si>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</si>
  <si>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</si>
  <si>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</si>
  <si>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</si>
  <si>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</si>
  <si>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</si>
  <si>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</si>
  <si>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</si>
  <si>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</si>
  <si>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</si>
  <si>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</si>
  <si>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</si>
  <si>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</si>
  <si>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</si>
  <si>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</si>
  <si>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</si>
  <si>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</si>
  <si>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</si>
  <si>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</si>
  <si>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</si>
  <si>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</si>
  <si>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</si>
  <si>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</si>
  <si>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</si>
  <si>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</si>
  <si>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</si>
  <si>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</si>
  <si>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</si>
  <si>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</si>
  <si>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</si>
  <si>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</si>
  <si>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</si>
  <si>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</si>
  <si>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</si>
  <si>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</si>
  <si>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</si>
  <si>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</si>
  <si>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</si>
  <si>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</si>
  <si>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</si>
  <si>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</si>
  <si>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</si>
  <si>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</si>
  <si>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</si>
  <si>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</si>
  <si>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</si>
  <si>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</si>
  <si>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</si>
  <si>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</si>
  <si>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</si>
  <si>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</si>
  <si>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</si>
  <si>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</si>
  <si>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</si>
  <si>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</si>
  <si>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</si>
  <si>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</si>
  <si>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</si>
  <si>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</si>
  <si>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</si>
  <si>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</si>
  <si>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</si>
  <si>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</si>
  <si>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</si>
  <si>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</si>
  <si>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</si>
  <si>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</si>
  <si>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</si>
  <si>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</si>
  <si>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</si>
  <si>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</si>
  <si>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</si>
  <si>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</si>
  <si>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</si>
  <si>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</si>
  <si>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</si>
  <si>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</si>
  <si>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</si>
  <si>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</si>
  <si>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</si>
  <si>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</si>
  <si>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</si>
  <si>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</si>
  <si>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</si>
  <si>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</si>
  <si>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</si>
  <si>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</si>
  <si>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</si>
  <si>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</si>
  <si>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</si>
  <si>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</si>
  <si>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</si>
  <si>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</si>
  <si>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</si>
  <si>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</si>
  <si>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</si>
  <si>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</si>
  <si>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</si>
  <si>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</si>
  <si>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</si>
  <si>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</si>
  <si>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</si>
  <si>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</si>
  <si>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</si>
  <si>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</si>
  <si>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</si>
  <si>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</si>
  <si>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</si>
  <si>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</si>
  <si>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</si>
  <si>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</si>
  <si>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</si>
  <si>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</si>
  <si>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</si>
  <si>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</si>
  <si>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</si>
  <si>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</si>
  <si>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</si>
  <si>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</si>
  <si>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</si>
  <si>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</si>
  <si>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</si>
  <si>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</si>
  <si>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</si>
  <si>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</si>
  <si>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</si>
  <si>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</si>
  <si>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</si>
  <si>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</si>
  <si>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</si>
  <si>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</si>
  <si>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</si>
  <si>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</si>
  <si>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</si>
  <si>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</si>
  <si>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</si>
  <si>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</si>
  <si>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</si>
  <si>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</si>
  <si>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</si>
  <si>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</si>
  <si>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</si>
  <si>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</si>
  <si>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</si>
  <si>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</si>
  <si>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</si>
  <si>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</si>
  <si>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</si>
  <si>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</si>
  <si>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</si>
  <si>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</si>
  <si>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</si>
  <si>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</si>
  <si>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</si>
  <si>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</si>
  <si>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</si>
  <si>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</si>
  <si>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</si>
  <si>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</si>
  <si>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</si>
  <si>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</si>
  <si>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</si>
  <si>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</si>
  <si>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</si>
  <si>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</si>
  <si>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</si>
  <si>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</si>
  <si>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</si>
  <si>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</si>
  <si>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</si>
  <si>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</si>
  <si>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</si>
  <si>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</si>
  <si>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</si>
  <si>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</si>
  <si>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</si>
  <si>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</si>
  <si>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</si>
  <si>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</si>
  <si>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</si>
  <si>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</si>
  <si>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</si>
  <si>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</si>
  <si>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</si>
  <si>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</si>
  <si>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</si>
  <si>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</si>
  <si>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</si>
  <si>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</si>
  <si>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</si>
  <si>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</si>
  <si>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</si>
  <si>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</si>
  <si>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</si>
  <si>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</si>
  <si>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</si>
  <si>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</si>
  <si>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</si>
  <si>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</si>
  <si>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</si>
  <si>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</si>
  <si>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</si>
  <si>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</si>
  <si>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</si>
  <si>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</si>
  <si>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</si>
  <si>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</si>
  <si>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</si>
  <si>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</si>
  <si>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</si>
  <si>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</si>
  <si>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</si>
  <si>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</si>
  <si>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</si>
  <si>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</si>
  <si>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</si>
  <si>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</si>
  <si>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</si>
  <si>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</si>
  <si>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</si>
  <si>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</si>
  <si>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</si>
  <si>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</si>
  <si>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</si>
  <si>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</si>
  <si>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</si>
  <si>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</si>
  <si>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</si>
  <si>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</si>
  <si>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</si>
  <si>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</si>
  <si>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</si>
  <si>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</si>
  <si>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</si>
  <si>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</si>
  <si>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</si>
  <si>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</si>
  <si>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</si>
  <si>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</si>
  <si>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</si>
  <si>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</si>
  <si>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</si>
  <si>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</si>
  <si>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</si>
  <si>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</si>
  <si>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</si>
  <si>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</si>
  <si>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</si>
  <si>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</si>
  <si>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</si>
  <si>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</si>
  <si>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</si>
  <si>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</si>
  <si>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</si>
  <si>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</si>
  <si>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</si>
  <si>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</si>
  <si>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</si>
  <si>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</si>
  <si>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</si>
  <si>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</si>
  <si>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</si>
  <si>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</si>
  <si>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</si>
  <si>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</si>
  <si>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</si>
  <si>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</si>
  <si>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</si>
  <si>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</si>
  <si>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</si>
  <si>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</si>
  <si>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</si>
  <si>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</si>
  <si>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</si>
  <si>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</si>
  <si>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</si>
  <si>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</si>
  <si>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</si>
  <si>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</si>
  <si>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</si>
  <si>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</si>
  <si>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</si>
  <si>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</si>
  <si>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</si>
  <si>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</si>
  <si>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</si>
  <si>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</si>
  <si>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</si>
  <si>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</si>
  <si>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</si>
  <si>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</si>
  <si>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</si>
  <si>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</si>
  <si>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</si>
  <si>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</si>
  <si>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</si>
  <si>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</si>
  <si>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</si>
  <si>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</si>
  <si>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</si>
  <si>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</si>
  <si>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</si>
  <si>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</si>
  <si>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</si>
  <si>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</si>
  <si>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</si>
  <si>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</si>
  <si>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</si>
  <si>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</si>
  <si>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</si>
  <si>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</si>
  <si>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</si>
  <si>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</si>
  <si>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</si>
  <si>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</si>
  <si>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</si>
  <si>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</si>
  <si>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</si>
  <si>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</si>
  <si>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</si>
  <si>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</si>
  <si>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</si>
  <si>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</si>
  <si>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</si>
  <si>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</si>
  <si>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</si>
  <si>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</si>
  <si>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</si>
  <si>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</si>
  <si>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</si>
  <si>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</si>
  <si>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</si>
  <si>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</si>
  <si>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</si>
  <si>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</si>
  <si>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</si>
  <si>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</si>
  <si>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</si>
  <si>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</si>
  <si>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</si>
  <si>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</si>
  <si>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</si>
  <si>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</si>
  <si>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</si>
  <si>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</si>
  <si>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</si>
  <si>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</si>
  <si>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</si>
  <si>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</si>
  <si>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</si>
  <si>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</si>
  <si>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</si>
  <si>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</si>
  <si>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</si>
  <si>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</si>
  <si>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</si>
  <si>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</si>
  <si>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</si>
  <si>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</si>
  <si>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</si>
  <si>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</si>
  <si>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</si>
  <si>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</si>
  <si>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</si>
  <si>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</si>
  <si>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</si>
  <si>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</si>
  <si>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</si>
  <si>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</si>
  <si>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</si>
  <si>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</si>
  <si>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</si>
  <si>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</si>
  <si>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</si>
  <si>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</si>
  <si>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</si>
  <si>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</si>
  <si>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</si>
  <si>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</si>
  <si>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</si>
  <si>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</si>
  <si>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</si>
  <si>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</si>
  <si>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</si>
  <si>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</si>
  <si>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</si>
  <si>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</si>
  <si>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</si>
  <si>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</si>
  <si>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</si>
  <si>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</si>
  <si>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</si>
  <si>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</si>
  <si>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</si>
  <si>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</si>
  <si>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</si>
  <si>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</si>
  <si>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</si>
  <si>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</si>
  <si>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</si>
  <si>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</si>
  <si>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</si>
  <si>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</si>
  <si>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</si>
  <si>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</si>
  <si>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</si>
  <si>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</si>
  <si>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</si>
  <si>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</si>
  <si>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</si>
  <si>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</si>
  <si>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</si>
  <si>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</si>
  <si>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</si>
  <si>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</si>
  <si>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</si>
  <si>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</si>
  <si>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</si>
  <si>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</si>
  <si>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</si>
  <si>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</si>
  <si>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</si>
  <si>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</si>
  <si>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</si>
  <si>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</si>
  <si>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</si>
  <si>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</si>
  <si>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</si>
  <si>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</si>
  <si>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</si>
  <si>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</si>
  <si>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</si>
  <si>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</si>
  <si>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</si>
  <si>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</si>
  <si>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</si>
  <si>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</si>
  <si>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</si>
  <si>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</si>
  <si>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</si>
  <si>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</si>
  <si>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</si>
  <si>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</si>
  <si>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</si>
  <si>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</si>
  <si>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</si>
  <si>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</si>
  <si>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</si>
  <si>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</si>
  <si>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</si>
  <si>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</si>
  <si>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</si>
  <si>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</si>
  <si>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</si>
  <si>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</si>
  <si>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</si>
  <si>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</si>
  <si>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</si>
  <si>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</si>
  <si>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</si>
  <si>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</si>
  <si>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</si>
  <si>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</si>
  <si>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</si>
  <si>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</si>
  <si>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</si>
  <si>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</si>
  <si>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</si>
  <si>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</si>
  <si>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</si>
  <si>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</si>
  <si>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</si>
  <si>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</si>
  <si>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</si>
  <si>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</si>
  <si>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</si>
  <si>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</si>
  <si>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</si>
  <si>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</si>
  <si>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</si>
  <si>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</si>
  <si>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</si>
  <si>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</si>
  <si>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</si>
  <si>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</si>
  <si>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</si>
  <si>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</si>
  <si>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</si>
  <si>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</si>
  <si>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</si>
  <si>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</si>
  <si>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</si>
  <si>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</si>
  <si>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</si>
  <si>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</si>
  <si>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</si>
  <si>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</si>
  <si>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</si>
  <si>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</si>
  <si>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</si>
  <si>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</si>
  <si>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</si>
  <si>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</si>
  <si>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</si>
  <si>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</si>
  <si>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</si>
  <si>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</si>
  <si>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</si>
  <si>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</si>
  <si>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</si>
  <si>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</si>
  <si>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</si>
  <si>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</si>
  <si>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</si>
  <si>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</si>
  <si>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</si>
  <si>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</si>
  <si>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</si>
  <si>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</si>
  <si>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</si>
  <si>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</si>
  <si>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</si>
  <si>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</si>
  <si>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</si>
  <si>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</si>
  <si>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</si>
  <si>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</si>
  <si>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</si>
  <si>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</si>
  <si>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</si>
  <si>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</si>
  <si>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</si>
  <si>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</si>
  <si>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</si>
  <si>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</si>
  <si>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</si>
  <si>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</si>
  <si>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</si>
  <si>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</si>
  <si>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</si>
  <si>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</si>
  <si>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</si>
  <si>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</si>
  <si>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</si>
  <si>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</si>
  <si>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</si>
  <si>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</si>
  <si>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</si>
  <si>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</si>
  <si>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</si>
  <si>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</si>
  <si>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</si>
  <si>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</si>
  <si>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</si>
  <si>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</si>
  <si>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</si>
  <si>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</si>
  <si>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</si>
  <si>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</si>
  <si>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</si>
  <si>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</si>
  <si>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</si>
  <si>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</si>
  <si>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</si>
  <si>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</si>
  <si>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</si>
  <si>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</si>
  <si>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</si>
  <si>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</si>
  <si>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</si>
  <si>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</si>
  <si>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</si>
  <si>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</si>
  <si>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</si>
  <si>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</si>
  <si>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</si>
  <si>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</si>
  <si>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</si>
  <si>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</si>
  <si>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</si>
  <si>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</si>
  <si>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</si>
  <si>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</si>
  <si>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</si>
  <si>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</si>
  <si>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</si>
  <si>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</si>
  <si>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</si>
  <si>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</si>
  <si>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</si>
  <si>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</si>
  <si>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</si>
  <si>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</si>
  <si>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</si>
  <si>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</si>
  <si>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</si>
  <si>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</si>
  <si>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</si>
  <si>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</si>
  <si>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</si>
  <si>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</si>
  <si>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</si>
  <si>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</si>
  <si>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</si>
  <si>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</si>
  <si>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</si>
  <si>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</si>
  <si>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</si>
  <si>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</si>
  <si>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</si>
  <si>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</si>
  <si>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</si>
  <si>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</si>
  <si>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</si>
  <si>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</si>
  <si>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</si>
  <si>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</si>
  <si>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</si>
  <si>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</si>
  <si>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</si>
  <si>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</si>
  <si>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</si>
  <si>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</si>
  <si>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</si>
  <si>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</si>
  <si>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</si>
  <si>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</si>
  <si>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</si>
  <si>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</si>
  <si>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</si>
  <si>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</si>
  <si>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</si>
  <si>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</si>
  <si>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</si>
  <si>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</si>
  <si>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</si>
  <si>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</si>
  <si>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</si>
  <si>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</si>
  <si>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</si>
  <si>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</si>
  <si>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</si>
  <si>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</si>
  <si>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</si>
  <si>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</si>
  <si>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</si>
  <si>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</si>
  <si>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</si>
  <si>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</si>
  <si>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</si>
  <si>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</si>
  <si>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</si>
  <si>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</si>
  <si>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</si>
  <si>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</si>
  <si>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</si>
  <si>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</si>
  <si>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</si>
  <si>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</si>
  <si>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</si>
  <si>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</si>
  <si>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</si>
  <si>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</si>
  <si>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</si>
  <si>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</si>
  <si>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</si>
  <si>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</si>
  <si>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</si>
  <si>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</si>
  <si>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</si>
  <si>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</si>
  <si>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</si>
  <si>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</si>
  <si>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</si>
  <si>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</si>
  <si>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</si>
  <si>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</si>
  <si>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</si>
  <si>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</si>
  <si>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</si>
  <si>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</si>
  <si>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</si>
  <si>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</si>
  <si>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</si>
  <si>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</si>
  <si>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</si>
  <si>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</si>
  <si>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</si>
  <si>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</si>
  <si>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</si>
  <si>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</si>
  <si>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</si>
  <si>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</si>
  <si>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</si>
  <si>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</si>
  <si>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</si>
  <si>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</si>
  <si>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</si>
  <si>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</si>
  <si>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</si>
  <si>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</si>
  <si>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</si>
  <si>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</si>
  <si>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</si>
  <si>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</si>
  <si>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</si>
  <si>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</si>
  <si>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</si>
  <si>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</si>
  <si>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</si>
  <si>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</si>
  <si>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</si>
  <si>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</si>
  <si>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</si>
  <si>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</si>
  <si>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</si>
  <si>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</si>
  <si>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</si>
  <si>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</si>
  <si>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</si>
  <si>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</si>
  <si>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</si>
  <si>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</si>
  <si>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</si>
  <si>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</si>
  <si>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</si>
  <si>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</si>
  <si>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</si>
  <si>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</si>
  <si>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</si>
  <si>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</si>
  <si>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</si>
  <si>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</si>
  <si>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</si>
  <si>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</si>
  <si>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</si>
  <si>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</si>
  <si>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</si>
  <si>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</si>
  <si>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</si>
  <si>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</si>
  <si>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</si>
  <si>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</si>
  <si>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</si>
  <si>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</si>
  <si>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</si>
  <si>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</si>
  <si>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</si>
  <si>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</si>
  <si>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</si>
  <si>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</si>
  <si>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</si>
  <si>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</si>
  <si>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</si>
  <si>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</si>
  <si>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</si>
  <si>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</si>
  <si>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</si>
  <si>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</si>
  <si>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</si>
  <si>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</si>
  <si>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</si>
  <si>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</si>
  <si>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</si>
  <si>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</si>
  <si>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</si>
  <si>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</si>
  <si>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</si>
  <si>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</si>
  <si>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</si>
  <si>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</si>
  <si>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</si>
  <si>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</si>
  <si>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</si>
  <si>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</si>
  <si>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</si>
  <si>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</si>
  <si>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</si>
  <si>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</si>
  <si>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</si>
  <si>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</si>
  <si>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</si>
  <si>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</si>
  <si>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</si>
  <si>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</si>
  <si>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</si>
  <si>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</si>
  <si>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</si>
  <si>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</si>
  <si>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</si>
  <si>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</si>
  <si>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</si>
  <si>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</si>
  <si>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</si>
  <si>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</si>
  <si>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</si>
  <si>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</si>
  <si>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</si>
  <si>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</si>
  <si>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</si>
  <si>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</si>
  <si>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</si>
  <si>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</si>
  <si>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</si>
  <si>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</si>
  <si>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</si>
  <si>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</si>
  <si>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</si>
  <si>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</si>
  <si>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</si>
  <si>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</si>
  <si>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</si>
  <si>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</si>
  <si>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</si>
  <si>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</si>
  <si>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</si>
  <si>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</si>
  <si>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</si>
  <si>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</si>
  <si>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</si>
  <si>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</si>
  <si>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</si>
  <si>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</si>
  <si>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</si>
  <si>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</si>
  <si>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</si>
  <si>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</si>
  <si>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</si>
  <si>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</si>
  <si>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</si>
  <si>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</si>
  <si>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</si>
  <si>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</si>
  <si>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</si>
  <si>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</si>
  <si>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</si>
  <si>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</si>
  <si>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</si>
  <si>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</si>
  <si>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</si>
  <si>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</si>
  <si>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</si>
  <si>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</si>
  <si>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</si>
  <si>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</si>
  <si>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</si>
  <si>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</si>
  <si>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</si>
  <si>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</si>
  <si>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</si>
  <si>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</si>
  <si>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</si>
  <si>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</si>
  <si>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</si>
  <si>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</si>
  <si>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</si>
  <si>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</si>
  <si>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</si>
  <si>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</si>
  <si>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</si>
  <si>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</si>
  <si>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</si>
  <si>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</si>
  <si>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</si>
  <si>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</si>
  <si>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</si>
  <si>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</si>
  <si>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</si>
  <si>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</si>
  <si>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</si>
  <si>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</si>
  <si>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</si>
  <si>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</si>
  <si>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</si>
  <si>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</si>
  <si>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</si>
  <si>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</si>
  <si>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</si>
  <si>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</si>
  <si>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</si>
  <si>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</si>
  <si>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</si>
  <si>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</si>
  <si>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</si>
  <si>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</si>
  <si>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</si>
  <si>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</si>
  <si>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</si>
  <si>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</si>
  <si>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</si>
  <si>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</si>
  <si>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</si>
  <si>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</si>
  <si>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</si>
  <si>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</si>
  <si>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</si>
  <si>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</si>
  <si>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</si>
  <si>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</si>
  <si>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</si>
  <si>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</si>
  <si>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</si>
  <si>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</si>
  <si>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</si>
  <si>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</si>
  <si>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</si>
  <si>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</si>
  <si>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</si>
  <si>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</si>
  <si>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</si>
  <si>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</si>
  <si>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</si>
  <si>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</si>
  <si>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</si>
  <si>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</si>
  <si>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</si>
  <si>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</si>
  <si>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</si>
  <si>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</si>
  <si>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</si>
  <si>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</si>
  <si>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</si>
  <si>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</si>
  <si>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</si>
  <si>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</si>
  <si>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</si>
  <si>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</si>
  <si>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</si>
  <si>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</si>
  <si>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</si>
  <si>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</si>
  <si>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</si>
  <si>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</si>
  <si>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</si>
  <si>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</si>
  <si>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</si>
  <si>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</si>
  <si>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</si>
  <si>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</si>
  <si>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</si>
  <si>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</si>
  <si>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</si>
  <si>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</si>
  <si>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</si>
  <si>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</si>
  <si>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</si>
  <si>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</si>
  <si>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</si>
  <si>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</si>
  <si>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</si>
  <si>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</si>
  <si>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</si>
  <si>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</si>
  <si>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</si>
  <si>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</si>
  <si>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</si>
  <si>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</si>
  <si>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</si>
  <si>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</si>
  <si>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</si>
  <si>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</si>
  <si>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</si>
  <si>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</si>
  <si>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</si>
  <si>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</si>
  <si>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</si>
  <si>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</si>
  <si>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</si>
  <si>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</si>
  <si>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</si>
  <si>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</si>
  <si>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</si>
  <si>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</si>
  <si>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</si>
  <si>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</si>
  <si>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</si>
  <si>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</si>
  <si>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</si>
  <si>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</si>
  <si>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</si>
  <si>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</si>
  <si>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</si>
  <si>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</si>
  <si>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</si>
  <si>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</si>
  <si>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</si>
  <si>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</si>
  <si>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</si>
  <si>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</si>
  <si>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</si>
  <si>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</si>
  <si>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</si>
  <si>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</si>
  <si>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</si>
  <si>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</si>
  <si>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</si>
  <si>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</si>
  <si>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</si>
  <si>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</si>
  <si>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</si>
  <si>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</si>
  <si>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</si>
  <si>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</si>
  <si>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</si>
  <si>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</si>
  <si>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</si>
  <si>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</si>
  <si>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</si>
  <si>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</si>
  <si>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</si>
  <si>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</si>
  <si>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</si>
  <si>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</si>
  <si>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</si>
  <si>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</si>
  <si>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</si>
  <si>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</si>
  <si>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</si>
  <si>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</si>
  <si>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</si>
  <si>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</si>
  <si>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</si>
  <si>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</si>
  <si>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</si>
  <si>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</si>
  <si>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</si>
  <si>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</si>
  <si>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</si>
  <si>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</si>
  <si>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</si>
  <si>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</si>
  <si>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</si>
  <si>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</si>
  <si>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</si>
  <si>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</si>
  <si>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</si>
  <si>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</si>
  <si>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</si>
  <si>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</si>
  <si>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</si>
  <si>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</si>
  <si>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</si>
  <si>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</si>
  <si>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</si>
  <si>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</si>
  <si>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</si>
  <si>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</si>
  <si>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</si>
  <si>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</si>
  <si>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</si>
  <si>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</si>
  <si>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</si>
  <si>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</si>
  <si>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</si>
  <si>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</si>
  <si>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</si>
  <si>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</si>
  <si>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</si>
  <si>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</si>
  <si>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</si>
  <si>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</si>
  <si>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</si>
  <si>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</si>
  <si>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</si>
  <si>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</si>
  <si>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</si>
  <si>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</si>
  <si>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</si>
  <si>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</si>
  <si>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</si>
  <si>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</si>
  <si>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</si>
  <si>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</si>
  <si>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</si>
  <si>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</si>
  <si>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</si>
  <si>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</si>
  <si>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</si>
  <si>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</si>
  <si>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</si>
  <si>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</si>
  <si>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</si>
  <si>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</si>
  <si>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</si>
  <si>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</si>
  <si>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</si>
  <si>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</si>
  <si>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</si>
  <si>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</si>
  <si>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</si>
  <si>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</si>
  <si>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</si>
  <si>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</si>
  <si>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</si>
  <si>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</si>
  <si>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</si>
  <si>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</si>
  <si>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</si>
  <si>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</si>
  <si>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</si>
  <si>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</si>
  <si>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</si>
  <si>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</si>
  <si>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</si>
  <si>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</si>
  <si>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</si>
  <si>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</si>
  <si>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</si>
  <si>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</si>
  <si>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</si>
  <si>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</si>
  <si>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</si>
  <si>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</si>
  <si>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</si>
  <si>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</si>
  <si>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</si>
  <si>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</si>
  <si>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</si>
  <si>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</si>
  <si>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</si>
  <si>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</si>
  <si>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</si>
  <si>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</si>
  <si>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</si>
  <si>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</si>
  <si>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</si>
  <si>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</si>
  <si>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</si>
  <si>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</si>
  <si>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</si>
  <si>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</si>
  <si>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</si>
  <si>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</si>
  <si>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</si>
  <si>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</si>
  <si>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</si>
  <si>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</si>
  <si>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</si>
  <si>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</si>
  <si>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</si>
  <si>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</si>
  <si>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</si>
  <si>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</si>
  <si>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</si>
  <si>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</si>
  <si>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</si>
  <si>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</si>
  <si>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</si>
  <si>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</si>
  <si>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</si>
  <si>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</si>
  <si>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</si>
  <si>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</si>
  <si>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</si>
  <si>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</si>
  <si>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</si>
  <si>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</si>
  <si>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</si>
  <si>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</si>
  <si>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</si>
  <si>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</si>
  <si>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</si>
  <si>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</si>
  <si>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</si>
  <si>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</si>
  <si>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</si>
  <si>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</si>
  <si>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</si>
  <si>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</si>
  <si>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</si>
  <si>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</si>
  <si>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</si>
  <si>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</si>
  <si>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</si>
  <si>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</si>
  <si>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</si>
  <si>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</si>
  <si>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</si>
  <si>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</si>
  <si>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</si>
  <si>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</si>
  <si>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</si>
  <si>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</si>
  <si>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</si>
  <si>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</si>
  <si>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</si>
  <si>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</si>
  <si>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</si>
  <si>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</si>
  <si>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</si>
  <si>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</si>
  <si>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</si>
  <si>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</si>
  <si>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</si>
  <si>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</si>
  <si>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</si>
  <si>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</si>
  <si>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</si>
  <si>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</si>
  <si>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</si>
  <si>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</si>
  <si>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</si>
  <si>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</si>
  <si>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</si>
  <si>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</si>
  <si>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</si>
  <si>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</si>
  <si>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</si>
  <si>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</si>
  <si>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</si>
  <si>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</si>
  <si>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</si>
  <si>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</si>
  <si>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</si>
  <si>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</si>
  <si>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</si>
  <si>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</si>
  <si>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</si>
  <si>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</si>
  <si>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</si>
  <si>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</si>
  <si>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</si>
  <si>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</si>
  <si>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</si>
  <si>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</si>
  <si>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</si>
  <si>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</si>
  <si>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</si>
  <si>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</si>
  <si>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</si>
  <si>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</si>
  <si>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</si>
  <si>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</si>
  <si>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</si>
  <si>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</si>
  <si>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</si>
  <si>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</si>
  <si>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</si>
  <si>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</si>
  <si>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</si>
  <si>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</si>
  <si>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</si>
  <si>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</si>
  <si>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</si>
  <si>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</si>
  <si>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</si>
  <si>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</si>
  <si>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</si>
  <si>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</si>
  <si>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</si>
  <si>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</si>
  <si>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</si>
  <si>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</si>
  <si>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</si>
  <si>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</si>
  <si>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</si>
  <si>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</si>
  <si>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</si>
  <si>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</si>
  <si>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</si>
  <si>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</si>
  <si>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</si>
  <si>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</si>
  <si>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</si>
  <si>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</si>
  <si>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</si>
  <si>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</si>
  <si>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</si>
  <si>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</si>
  <si>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</si>
  <si>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</si>
  <si>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</si>
  <si>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</si>
  <si>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</si>
  <si>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</si>
  <si>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</si>
  <si>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</si>
  <si>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</si>
  <si>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</si>
  <si>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</si>
  <si>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</si>
  <si>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</si>
  <si>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</si>
  <si>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</si>
  <si>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</si>
  <si>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</si>
  <si>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</si>
  <si>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</si>
  <si>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</si>
  <si>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</si>
  <si>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</si>
  <si>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</si>
  <si>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</si>
  <si>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</si>
  <si>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</si>
  <si>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</si>
  <si>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</si>
  <si>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</si>
  <si>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</si>
  <si>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</si>
  <si>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</si>
  <si>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</si>
  <si>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</si>
  <si>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</si>
  <si>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</si>
  <si>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</si>
  <si>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</si>
  <si>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</si>
  <si>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</si>
  <si>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</si>
  <si>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</si>
  <si>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</si>
  <si>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</si>
  <si>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</si>
  <si>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</si>
  <si>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</si>
  <si>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</si>
  <si>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</si>
  <si>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</si>
  <si>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</si>
  <si>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</si>
  <si>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</si>
  <si>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</si>
  <si>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</si>
  <si>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</si>
  <si>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</si>
  <si>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</si>
  <si>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</si>
  <si>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</si>
  <si>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</si>
  <si>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</si>
  <si>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</si>
  <si>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</si>
  <si>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</si>
  <si>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</si>
  <si>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</si>
  <si>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</si>
  <si>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</si>
  <si>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</si>
  <si>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</si>
  <si>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</si>
  <si>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</si>
  <si>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</si>
  <si>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</si>
  <si>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</si>
  <si>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</si>
  <si>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</si>
  <si>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</si>
  <si>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</si>
  <si>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</si>
  <si>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</si>
  <si>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</si>
  <si>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</si>
  <si>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</si>
  <si>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</si>
  <si>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</si>
  <si>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</si>
  <si>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</si>
  <si>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</si>
  <si>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</si>
  <si>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</si>
  <si>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</si>
  <si>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</si>
  <si>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</si>
  <si>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</si>
  <si>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</si>
  <si>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</si>
  <si>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</si>
  <si>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</si>
  <si>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</si>
  <si>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</si>
  <si>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</si>
  <si>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</si>
  <si>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</si>
  <si>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</si>
  <si>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</si>
  <si>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</si>
  <si>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</si>
  <si>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</si>
  <si>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</si>
  <si>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</si>
  <si>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</si>
  <si>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</si>
  <si>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</si>
  <si>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</si>
  <si>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</si>
  <si>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</si>
  <si>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</si>
  <si>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</si>
  <si>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</si>
  <si>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</si>
  <si>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</si>
  <si>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</si>
  <si>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</si>
  <si>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</si>
  <si>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</si>
  <si>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</si>
  <si>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</si>
  <si>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</si>
  <si>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</si>
  <si>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</si>
  <si>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</si>
  <si>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</si>
  <si>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</si>
  <si>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</si>
  <si>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</si>
  <si>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</si>
  <si>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</si>
  <si>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</si>
  <si>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</si>
  <si>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</si>
  <si>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</si>
  <si>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</si>
  <si>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</si>
  <si>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</si>
  <si>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</si>
  <si>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</si>
  <si>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</si>
  <si>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</si>
  <si>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</si>
  <si>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</si>
  <si>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</si>
  <si>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</si>
  <si>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</si>
  <si>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</si>
  <si>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</si>
  <si>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</si>
  <si>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</si>
  <si>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</si>
  <si>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</si>
  <si>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</si>
  <si>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</si>
  <si>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</si>
  <si>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</si>
  <si>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</si>
  <si>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</si>
  <si>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</si>
  <si>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</si>
  <si>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</si>
  <si>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</si>
  <si>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</si>
  <si>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</si>
  <si>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</si>
  <si>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</si>
  <si>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</si>
  <si>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</si>
  <si>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</si>
  <si>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</si>
  <si>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</si>
  <si>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</si>
  <si>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</si>
  <si>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</si>
  <si>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</si>
  <si>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</si>
  <si>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</si>
  <si>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</si>
  <si>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</si>
  <si>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</si>
  <si>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</si>
  <si>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</si>
  <si>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</si>
  <si>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</si>
  <si>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</si>
  <si>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</si>
  <si>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</si>
  <si>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</si>
  <si>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</si>
  <si>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</si>
  <si>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</si>
  <si>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</si>
  <si>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</si>
  <si>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</si>
  <si>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</si>
  <si>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</si>
  <si>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</si>
  <si>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</si>
  <si>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</si>
  <si>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</si>
  <si>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</si>
  <si>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</si>
  <si>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</si>
  <si>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</si>
  <si>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</si>
  <si>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</si>
  <si>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</si>
  <si>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</si>
  <si>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</si>
  <si>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</si>
  <si>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</si>
  <si>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</si>
  <si>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</si>
  <si>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</si>
  <si>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</si>
  <si>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</si>
  <si>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</si>
  <si>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</si>
  <si>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</si>
  <si>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</si>
  <si>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</si>
  <si>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</si>
  <si>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</si>
  <si>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</si>
  <si>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</si>
  <si>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</si>
  <si>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</si>
  <si>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</si>
  <si>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</si>
  <si>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</si>
  <si>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</si>
  <si>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</si>
  <si>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</si>
  <si>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</si>
  <si>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</si>
  <si>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</si>
  <si>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</si>
  <si>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</si>
  <si>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</si>
  <si>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</si>
  <si>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</si>
  <si>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</si>
  <si>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</si>
  <si>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</si>
  <si>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</si>
  <si>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</si>
  <si>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</si>
  <si>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</si>
  <si>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</si>
  <si>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</si>
  <si>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</si>
  <si>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</si>
  <si>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</si>
  <si>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</si>
  <si>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</si>
  <si>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</si>
  <si>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</si>
  <si>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</si>
  <si>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</si>
  <si>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</si>
  <si>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</si>
  <si>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</si>
  <si>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</si>
  <si>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</si>
  <si>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</si>
  <si>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</si>
  <si>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</si>
  <si>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</si>
  <si>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</si>
  <si>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</si>
  <si>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</si>
  <si>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</si>
  <si>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</si>
  <si>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</si>
  <si>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</si>
  <si>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</si>
  <si>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</si>
  <si>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</si>
  <si>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</si>
  <si>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</si>
  <si>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</si>
  <si>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</si>
  <si>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</si>
  <si>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</si>
  <si>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</si>
  <si>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</si>
  <si>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</si>
  <si>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</si>
  <si>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</si>
  <si>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</si>
  <si>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</si>
  <si>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</si>
  <si>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</si>
  <si>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</si>
  <si>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</si>
  <si>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</si>
  <si>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</si>
  <si>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</si>
  <si>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</si>
  <si>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</si>
  <si>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</si>
  <si>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</si>
  <si>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</si>
  <si>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</si>
  <si>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</si>
  <si>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</si>
  <si>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</si>
  <si>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</si>
  <si>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</si>
  <si>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</si>
  <si>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</si>
  <si>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</si>
  <si>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</si>
  <si>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</si>
  <si>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</si>
  <si>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</si>
  <si>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</si>
  <si>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</si>
  <si>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</si>
  <si>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</si>
  <si>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</si>
  <si>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</si>
  <si>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</si>
  <si>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</si>
  <si>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</si>
  <si>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</si>
  <si>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</si>
  <si>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</si>
  <si>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</si>
  <si>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</si>
  <si>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</si>
  <si>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</si>
  <si>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</si>
  <si>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</si>
  <si>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</si>
  <si>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</si>
  <si>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</si>
  <si>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</si>
  <si>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</si>
  <si>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</si>
  <si>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</si>
  <si>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</si>
  <si>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</si>
  <si>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</si>
  <si>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</si>
  <si>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</si>
  <si>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</si>
  <si>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</si>
  <si>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</si>
  <si>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</si>
  <si>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</si>
  <si>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</si>
  <si>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</si>
  <si>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</si>
  <si>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</si>
  <si>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</si>
  <si>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</si>
  <si>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</si>
  <si>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</si>
  <si>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</si>
  <si>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</si>
  <si>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</si>
  <si>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</si>
  <si>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</si>
  <si>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</si>
  <si>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</si>
  <si>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</si>
  <si>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</si>
  <si>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</si>
  <si>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</si>
  <si>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</si>
  <si>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</si>
  <si>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</si>
  <si>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</si>
  <si>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</si>
  <si>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</si>
  <si>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</si>
  <si>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</si>
  <si>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</si>
  <si>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</si>
  <si>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</si>
  <si>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</si>
  <si>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</si>
  <si>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</si>
  <si>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</si>
  <si>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</si>
  <si>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</si>
  <si>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</si>
  <si>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</si>
  <si>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</si>
  <si>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</si>
  <si>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</si>
  <si>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</si>
  <si>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</si>
  <si>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</si>
  <si>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</si>
  <si>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</si>
  <si>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</si>
  <si>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</si>
  <si>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</si>
  <si>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</si>
  <si>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</si>
  <si>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</si>
  <si>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</si>
  <si>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</si>
  <si>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</si>
  <si>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</si>
  <si>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</si>
  <si>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</si>
  <si>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</si>
  <si>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</si>
  <si>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</si>
  <si>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</si>
  <si>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</si>
  <si>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</si>
  <si>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</si>
  <si>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</si>
  <si>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</si>
  <si>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</si>
  <si>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</si>
  <si>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</si>
  <si>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</si>
  <si>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</si>
  <si>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</si>
  <si>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</si>
  <si>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</si>
  <si>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</si>
  <si>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</si>
  <si>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</si>
  <si>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</si>
  <si>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</si>
  <si>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</si>
  <si>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</si>
  <si>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</si>
  <si>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</si>
  <si>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</si>
  <si>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</si>
  <si>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</si>
  <si>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</si>
  <si>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</si>
  <si>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</si>
  <si>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</si>
  <si>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</si>
  <si>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</si>
  <si>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</si>
  <si>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</si>
  <si>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</si>
  <si>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</si>
  <si>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</si>
  <si>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</si>
  <si>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</si>
  <si>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</si>
  <si>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</si>
  <si>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</si>
  <si>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</si>
  <si>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</si>
  <si>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</si>
  <si>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</si>
  <si>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</si>
  <si>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</si>
  <si>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</si>
  <si>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</si>
  <si>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</si>
  <si>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</si>
  <si>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</si>
  <si>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</si>
  <si>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</si>
  <si>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</si>
  <si>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</si>
  <si>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</si>
  <si>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</si>
  <si>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</si>
  <si>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</si>
  <si>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</si>
  <si>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</si>
  <si>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</si>
  <si>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</si>
  <si>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</si>
  <si>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</si>
  <si>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</si>
  <si>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</si>
  <si>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</si>
  <si>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</si>
  <si>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</si>
  <si>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</si>
  <si>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</si>
  <si>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</si>
  <si>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</si>
  <si>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</si>
  <si>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</si>
  <si>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</si>
  <si>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</si>
  <si>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</si>
  <si>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</si>
  <si>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</si>
  <si>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</si>
  <si>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</si>
  <si>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</si>
  <si>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</si>
  <si>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</si>
  <si>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</si>
  <si>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</si>
  <si>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</si>
  <si>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</si>
  <si>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</si>
  <si>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</si>
  <si>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</si>
  <si>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</si>
  <si>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</si>
  <si>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</si>
  <si>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</si>
  <si>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</si>
  <si>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</si>
  <si>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</si>
  <si>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</si>
  <si>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</si>
  <si>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</si>
  <si>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</si>
  <si>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</si>
  <si>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</si>
  <si>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</si>
  <si>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</si>
  <si>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</si>
  <si>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</si>
  <si>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</si>
  <si>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</si>
  <si>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</si>
  <si>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</si>
  <si>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</si>
  <si>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</si>
  <si>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</si>
  <si>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</si>
  <si>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</si>
  <si>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</si>
  <si>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</si>
  <si>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</si>
  <si>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</si>
  <si>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</si>
  <si>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</si>
  <si>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</si>
  <si>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</si>
  <si>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</si>
  <si>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</si>
  <si>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</si>
  <si>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</si>
  <si>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</si>
  <si>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</si>
  <si>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</si>
  <si>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</si>
  <si>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</si>
  <si>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</si>
  <si>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</si>
  <si>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</si>
  <si>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</si>
  <si>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</si>
  <si>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</si>
  <si>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</si>
  <si>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</si>
  <si>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</si>
  <si>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</si>
  <si>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</si>
  <si>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</si>
  <si>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</si>
  <si>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</si>
  <si>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</si>
  <si>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</si>
  <si>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</si>
  <si>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</si>
  <si>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</si>
  <si>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</si>
  <si>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</si>
  <si>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</si>
  <si>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</si>
  <si>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</si>
  <si>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</si>
  <si>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</si>
  <si>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</si>
  <si>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</si>
  <si>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</si>
  <si>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</si>
  <si>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</si>
  <si>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</si>
  <si>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</si>
  <si>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</si>
  <si>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</si>
  <si>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</si>
  <si>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</si>
  <si>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</si>
  <si>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</si>
  <si>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</si>
  <si>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</si>
  <si>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</si>
  <si>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</si>
  <si>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</si>
  <si>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</si>
  <si>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</si>
  <si>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</si>
  <si>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</si>
  <si>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</si>
  <si>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</si>
  <si>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</si>
  <si>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</si>
  <si>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</si>
  <si>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</si>
  <si>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</si>
  <si>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</si>
  <si>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</si>
  <si>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</si>
  <si>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</si>
  <si>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</si>
  <si>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</si>
  <si>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</si>
  <si>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</si>
  <si>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</si>
  <si>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</si>
  <si>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</si>
  <si>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</si>
  <si>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</si>
  <si>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</si>
  <si>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</si>
  <si>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</si>
  <si>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</si>
  <si>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</si>
  <si>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</si>
  <si>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</si>
  <si>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</si>
  <si>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</si>
  <si>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</si>
  <si>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</si>
  <si>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</si>
  <si>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</si>
  <si>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</si>
  <si>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</si>
  <si>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</si>
  <si>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</si>
  <si>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</si>
  <si>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</si>
  <si>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</si>
  <si>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</si>
  <si>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</si>
  <si>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</si>
  <si>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</si>
  <si>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</si>
  <si>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</si>
  <si>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</si>
  <si>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</si>
  <si>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</si>
  <si>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</si>
  <si>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</si>
  <si>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</si>
  <si>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</si>
  <si>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</si>
  <si>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</si>
  <si>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</si>
  <si>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</si>
  <si>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</si>
  <si>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</si>
  <si>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</si>
  <si>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</si>
  <si>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</si>
  <si>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</si>
  <si>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</si>
  <si>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</si>
  <si>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</si>
  <si>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</si>
  <si>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</si>
  <si>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</si>
  <si>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</si>
  <si>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</si>
  <si>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</si>
  <si>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</si>
  <si>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</si>
  <si>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</si>
  <si>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</si>
  <si>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</si>
  <si>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</si>
  <si>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</si>
  <si>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</si>
  <si>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</si>
  <si>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</si>
  <si>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</si>
  <si>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</si>
  <si>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</si>
  <si>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</si>
  <si>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</si>
  <si>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</si>
  <si>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</si>
  <si>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</si>
  <si>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</si>
  <si>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</si>
  <si>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</si>
  <si>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</si>
  <si>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</si>
  <si>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</si>
  <si>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</si>
  <si>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</si>
  <si>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</si>
  <si>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</si>
  <si>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</si>
  <si>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</si>
  <si>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</si>
  <si>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</si>
  <si>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</si>
  <si>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</si>
  <si>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</si>
  <si>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</si>
  <si>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</si>
  <si>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</si>
  <si>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</si>
  <si>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</si>
  <si>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</si>
  <si>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</si>
  <si>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</si>
  <si>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</si>
  <si>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</si>
  <si>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</si>
  <si>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</si>
  <si>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</si>
  <si>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</si>
  <si>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</si>
  <si>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</si>
  <si>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</si>
  <si>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</si>
  <si>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</si>
  <si>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</si>
  <si>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</si>
  <si>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</si>
  <si>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</si>
  <si>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</si>
  <si>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</si>
  <si>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</si>
  <si>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</si>
  <si>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</si>
  <si>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</si>
  <si>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</si>
  <si>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</si>
  <si>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</si>
  <si>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</si>
  <si>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</si>
  <si>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</si>
  <si>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</si>
  <si>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</si>
  <si>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</si>
  <si>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</si>
  <si>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</si>
  <si>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</si>
  <si>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</si>
  <si>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</si>
  <si>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</si>
  <si>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</si>
  <si>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</si>
  <si>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</si>
  <si>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</si>
  <si>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</si>
  <si>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</si>
  <si>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</si>
  <si>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</si>
  <si>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</si>
  <si>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</si>
  <si>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</si>
  <si>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</si>
  <si>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</si>
  <si>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</si>
  <si>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</si>
  <si>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</si>
  <si>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</si>
  <si>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</si>
  <si>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</si>
  <si>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</si>
  <si>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</si>
  <si>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</si>
  <si>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</si>
  <si>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</si>
  <si>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</si>
  <si>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</si>
  <si>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</si>
  <si>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</si>
  <si>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</si>
  <si>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</si>
  <si>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</si>
  <si>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</si>
  <si>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</si>
  <si>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</si>
  <si>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</si>
  <si>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</si>
  <si>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</si>
  <si>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</si>
  <si>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</si>
  <si>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</si>
  <si>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</si>
  <si>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</si>
  <si>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</si>
  <si>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</si>
  <si>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</si>
  <si>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</si>
  <si>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</si>
  <si>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</si>
  <si>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</si>
  <si>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</si>
  <si>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</si>
  <si>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</si>
  <si>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</si>
  <si>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</si>
  <si>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</si>
  <si>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</si>
  <si>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</si>
  <si>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</si>
  <si>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</si>
  <si>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</si>
  <si>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</si>
  <si>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</si>
  <si>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</si>
  <si>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</si>
  <si>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</si>
  <si>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</si>
  <si>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</si>
  <si>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</si>
  <si>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</si>
  <si>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</si>
  <si>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</si>
  <si>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</si>
  <si>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</si>
  <si>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</si>
  <si>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</si>
  <si>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</si>
  <si>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</si>
  <si>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</si>
  <si>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</si>
  <si>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</si>
  <si>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</si>
  <si>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</si>
  <si>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</si>
  <si>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</si>
  <si>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</si>
  <si>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</si>
  <si>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</si>
  <si>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</si>
  <si>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</si>
  <si>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</si>
  <si>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</si>
  <si>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</si>
  <si>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</si>
  <si>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</si>
  <si>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</si>
  <si>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</si>
  <si>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</si>
  <si>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</si>
  <si>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</si>
  <si>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</si>
  <si>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</si>
  <si>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</si>
  <si>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</si>
  <si>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</si>
  <si>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</si>
  <si>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</si>
  <si>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</si>
  <si>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</si>
  <si>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</si>
  <si>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</si>
  <si>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</si>
  <si>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</si>
  <si>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</si>
  <si>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</si>
  <si>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</si>
  <si>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</si>
  <si>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</si>
  <si>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</si>
  <si>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</si>
  <si>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</si>
  <si>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</si>
  <si>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</si>
  <si>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</si>
  <si>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</si>
  <si>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</si>
  <si>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</si>
  <si>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</si>
  <si>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</si>
  <si>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</si>
  <si>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</si>
  <si>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</si>
  <si>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</si>
  <si>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</si>
  <si>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</si>
  <si>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</si>
  <si>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</si>
  <si>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</si>
  <si>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</si>
  <si>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</si>
  <si>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</si>
  <si>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</si>
  <si>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</si>
  <si>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</si>
  <si>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</si>
  <si>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</si>
  <si>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</si>
  <si>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</si>
  <si>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</si>
  <si>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</si>
  <si>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</si>
  <si>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</si>
  <si>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</si>
  <si>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</si>
  <si>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</si>
  <si>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</si>
  <si>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</si>
  <si>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</si>
  <si>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</si>
  <si>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</si>
  <si>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</si>
  <si>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</si>
  <si>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</si>
  <si>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</si>
  <si>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</si>
  <si>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</si>
  <si>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</si>
  <si>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</si>
  <si>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</si>
  <si>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</si>
  <si>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</si>
  <si>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</si>
  <si>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</si>
  <si>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</si>
  <si>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</si>
  <si>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</si>
  <si>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</si>
  <si>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</si>
  <si>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</si>
  <si>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</si>
  <si>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</si>
  <si>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</si>
  <si>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</si>
  <si>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</si>
  <si>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</si>
  <si>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</si>
  <si>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</si>
  <si>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</si>
  <si>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</si>
  <si>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</si>
  <si>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</si>
  <si>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</si>
  <si>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</si>
  <si>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</si>
  <si>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</si>
  <si>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</si>
  <si>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</si>
  <si>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</si>
  <si>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</si>
  <si>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</si>
  <si>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</si>
  <si>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</si>
  <si>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</si>
  <si>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</si>
  <si>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</si>
  <si>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</si>
  <si>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</si>
  <si>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</si>
  <si>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</si>
  <si>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</si>
  <si>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</si>
  <si>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</si>
  <si>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</si>
  <si>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</si>
  <si>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</si>
  <si>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</si>
  <si>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</si>
  <si>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</si>
  <si>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</si>
  <si>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</si>
  <si>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</si>
  <si>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</si>
  <si>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</si>
  <si>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</si>
  <si>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</si>
  <si>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</si>
  <si>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</si>
  <si>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</si>
  <si>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</si>
  <si>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</si>
  <si>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</si>
  <si>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</si>
  <si>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</si>
  <si>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</si>
  <si>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</si>
  <si>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</si>
  <si>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</si>
  <si>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</si>
  <si>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</si>
  <si>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</si>
  <si>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</si>
  <si>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</si>
  <si>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</si>
  <si>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</si>
  <si>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</si>
  <si>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</si>
  <si>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</si>
  <si>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</si>
  <si>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</si>
  <si>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</si>
  <si>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</si>
  <si>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</si>
  <si>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</si>
  <si>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</si>
  <si>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</si>
  <si>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</si>
  <si>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</si>
  <si>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</si>
  <si>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</si>
  <si>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</si>
  <si>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</si>
  <si>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</si>
  <si>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</si>
  <si>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</si>
  <si>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</si>
  <si>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</si>
  <si>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</si>
  <si>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</si>
  <si>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</si>
  <si>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</si>
  <si>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</si>
  <si>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</si>
  <si>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</si>
  <si>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</si>
  <si>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</si>
  <si>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</si>
  <si>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</si>
  <si>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</si>
  <si>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</si>
  <si>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</si>
  <si>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</si>
  <si>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</si>
  <si>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</si>
  <si>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</si>
  <si>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</si>
  <si>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</si>
  <si>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</si>
  <si>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</si>
  <si>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</si>
  <si>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</si>
  <si>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</si>
  <si>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</si>
  <si>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</si>
  <si>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</si>
  <si>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</si>
  <si>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</si>
  <si>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</si>
  <si>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</si>
  <si>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</si>
  <si>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</si>
  <si>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</si>
  <si>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</si>
  <si>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</si>
  <si>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</si>
  <si>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</si>
  <si>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</si>
  <si>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</si>
  <si>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</si>
  <si>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</si>
  <si>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</si>
  <si>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</si>
  <si>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</si>
  <si>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</si>
  <si>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</si>
  <si>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</si>
  <si>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</si>
  <si>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</si>
  <si>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</si>
  <si>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</si>
  <si>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</si>
  <si>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</si>
  <si>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</si>
  <si>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</si>
  <si>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</si>
  <si>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</si>
  <si>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</si>
  <si>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</si>
  <si>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</si>
  <si>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</si>
  <si>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</si>
  <si>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</si>
  <si>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</si>
  <si>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</si>
  <si>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</si>
  <si>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</si>
  <si>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</si>
  <si>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</si>
  <si>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</si>
  <si>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</si>
  <si>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</si>
  <si>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</si>
  <si>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</si>
  <si>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</si>
  <si>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</si>
  <si>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</si>
  <si>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</si>
  <si>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</si>
  <si>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</si>
  <si>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</si>
  <si>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</si>
  <si>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</si>
  <si>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</si>
  <si>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</si>
  <si>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</si>
  <si>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</si>
  <si>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</si>
  <si>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</si>
  <si>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</si>
  <si>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</si>
  <si>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</si>
  <si>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</si>
  <si>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</si>
  <si>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</si>
  <si>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</si>
  <si>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</si>
  <si>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</si>
  <si>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</si>
  <si>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</si>
  <si>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</si>
  <si>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</si>
  <si>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</si>
  <si>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</si>
  <si>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</si>
  <si>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</si>
  <si>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</si>
  <si>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</si>
  <si>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</si>
  <si>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</si>
  <si>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</si>
  <si>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</si>
  <si>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</si>
  <si>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</si>
  <si>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</si>
  <si>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</si>
  <si>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</si>
  <si>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</si>
  <si>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</si>
  <si>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</si>
  <si>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</si>
  <si>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</si>
  <si>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</si>
  <si>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</si>
  <si>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</si>
  <si>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</si>
  <si>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</si>
  <si>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</si>
  <si>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</si>
  <si>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</si>
  <si>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</si>
  <si>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</si>
  <si>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</si>
  <si>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</si>
  <si>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</si>
  <si>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</si>
  <si>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</si>
  <si>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</si>
  <si>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</si>
  <si>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</si>
  <si>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</si>
  <si>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</si>
  <si>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</si>
  <si>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</si>
  <si>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</si>
  <si>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</si>
  <si>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</si>
  <si>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</si>
  <si>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</si>
  <si>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</si>
  <si>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</si>
  <si>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</si>
  <si>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</si>
  <si>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</si>
  <si>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</si>
  <si>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</si>
  <si>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</si>
  <si>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</si>
  <si>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</si>
  <si>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</si>
  <si>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</si>
  <si>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</si>
  <si>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</si>
  <si>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</si>
  <si>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</si>
  <si>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</si>
  <si>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</si>
  <si>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</si>
  <si>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</si>
  <si>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</si>
  <si>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</si>
  <si>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</si>
  <si>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</si>
  <si>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</si>
  <si>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</si>
  <si>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</si>
  <si>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</si>
  <si>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</si>
  <si>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</si>
  <si>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</si>
  <si>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</si>
  <si>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</si>
  <si>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</si>
  <si>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</si>
  <si>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</si>
  <si>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</si>
  <si>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</si>
  <si>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</si>
  <si>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</si>
  <si>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</si>
  <si>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</si>
  <si>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</si>
  <si>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</si>
  <si>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</si>
  <si>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</si>
  <si>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</si>
  <si>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</si>
  <si>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</si>
  <si>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</si>
  <si>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</si>
  <si>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</si>
  <si>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</si>
  <si>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</si>
  <si>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</si>
  <si>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</si>
  <si>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</si>
  <si>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</si>
  <si>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</si>
  <si>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</si>
  <si>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</si>
  <si>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</si>
  <si>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</si>
  <si>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</si>
  <si>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</si>
  <si>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</si>
  <si>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</si>
  <si>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</si>
  <si>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</si>
  <si>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</si>
  <si>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</si>
  <si>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</si>
  <si>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</si>
  <si>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</si>
  <si>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</si>
  <si>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</si>
  <si>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</si>
  <si>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</si>
  <si>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</si>
  <si>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</si>
  <si>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</si>
  <si>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</si>
  <si>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</si>
  <si>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</si>
  <si>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</si>
  <si>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</si>
  <si>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</si>
  <si>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</si>
  <si>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</si>
  <si>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</si>
  <si>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</si>
  <si>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</si>
  <si>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</si>
  <si>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</si>
  <si>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</si>
  <si>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</si>
  <si>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</si>
  <si>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</si>
  <si>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</si>
  <si>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</si>
  <si>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</si>
  <si>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</si>
  <si>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</si>
  <si>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</si>
  <si>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</si>
  <si>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</si>
  <si>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</si>
  <si>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</si>
  <si>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</si>
  <si>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</si>
  <si>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</si>
  <si>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</si>
  <si>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</si>
  <si>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</si>
  <si>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</si>
  <si>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</si>
  <si>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</si>
  <si>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</si>
  <si>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</si>
  <si>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</si>
  <si>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</si>
  <si>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</si>
  <si>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</si>
  <si>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</si>
  <si>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</si>
  <si>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</si>
  <si>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</si>
  <si>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</si>
  <si>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</si>
  <si>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</si>
  <si>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</si>
  <si>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</si>
  <si>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</si>
  <si>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</si>
  <si>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</si>
  <si>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</si>
  <si>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</si>
  <si>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</si>
  <si>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</si>
  <si>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</si>
  <si>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</si>
  <si>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</si>
  <si>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</si>
  <si>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</si>
  <si>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</si>
  <si>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</si>
  <si>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</si>
  <si>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</si>
  <si>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</si>
  <si>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</si>
  <si>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</si>
  <si>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</si>
  <si>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</si>
  <si>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</si>
  <si>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</si>
  <si>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</si>
  <si>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</si>
  <si>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</si>
  <si>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</si>
  <si>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</si>
  <si>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</si>
  <si>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</si>
  <si>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</si>
  <si>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</si>
  <si>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</si>
  <si>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</si>
  <si>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</si>
  <si>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</si>
  <si>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</si>
  <si>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</si>
  <si>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</si>
  <si>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</si>
  <si>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</si>
  <si>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</si>
  <si>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</si>
  <si>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</si>
  <si>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</si>
  <si>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</si>
  <si>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</si>
  <si>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</si>
  <si>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</si>
  <si>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</si>
  <si>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</si>
  <si>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</si>
  <si>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</si>
  <si>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</si>
  <si>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</si>
  <si>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</si>
  <si>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</si>
  <si>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</si>
  <si>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</si>
  <si>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</si>
  <si>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</si>
  <si>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</si>
  <si>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</si>
  <si>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</si>
  <si>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</si>
  <si>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</si>
  <si>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</si>
  <si>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</si>
  <si>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</si>
  <si>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</si>
  <si>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</si>
  <si>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</si>
  <si>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</si>
  <si>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</si>
  <si>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</si>
  <si>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</si>
  <si>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</si>
  <si>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</si>
  <si>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</si>
  <si>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</si>
  <si>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</si>
  <si>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</si>
  <si>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</si>
  <si>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</si>
  <si>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</si>
  <si>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</si>
  <si>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</si>
  <si>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</si>
  <si>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</si>
  <si>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</si>
  <si>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</si>
  <si>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</si>
  <si>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</si>
  <si>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</si>
  <si>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</si>
  <si>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</si>
  <si>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</si>
  <si>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</si>
  <si>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</si>
  <si>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</si>
  <si>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</si>
  <si>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</si>
  <si>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</si>
  <si>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</si>
  <si>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</si>
  <si>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</si>
  <si>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</si>
  <si>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</si>
  <si>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</si>
  <si>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</si>
  <si>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</si>
  <si>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</si>
  <si>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</si>
  <si>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</si>
  <si>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</si>
  <si>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</si>
  <si>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</si>
  <si>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</si>
  <si>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</si>
  <si>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</si>
  <si>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</si>
  <si>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</si>
  <si>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</si>
  <si>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</si>
  <si>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</si>
  <si>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</si>
  <si>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</si>
  <si>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</si>
  <si>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</si>
  <si>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</si>
  <si>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</si>
  <si>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</si>
  <si>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</si>
  <si>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</si>
  <si>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</si>
  <si>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</si>
  <si>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</si>
  <si>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</si>
  <si>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</si>
  <si>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</si>
  <si>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</si>
  <si>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</si>
  <si>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</si>
  <si>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</si>
  <si>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</si>
  <si>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</si>
  <si>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</si>
  <si>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</si>
  <si>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</si>
  <si>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</si>
  <si>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</si>
  <si>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</si>
  <si>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</si>
  <si>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</si>
  <si>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</si>
  <si>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</si>
  <si>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</si>
  <si>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</si>
  <si>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</si>
  <si>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</si>
  <si>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</si>
  <si>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</si>
  <si>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</si>
  <si>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</si>
  <si>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</si>
  <si>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</si>
  <si>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</si>
  <si>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</si>
  <si>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</si>
  <si>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</si>
  <si>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</si>
  <si>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</si>
  <si>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</si>
  <si>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</si>
  <si>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</si>
  <si>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</si>
  <si>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</si>
  <si>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</si>
  <si>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</si>
  <si>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</si>
  <si>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</si>
  <si>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</si>
  <si>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</si>
  <si>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</si>
  <si>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</si>
  <si>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</si>
  <si>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</si>
  <si>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</si>
  <si>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</si>
  <si>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</si>
  <si>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</si>
  <si>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</si>
  <si>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</si>
  <si>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</si>
  <si>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</si>
  <si>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</si>
  <si>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</si>
  <si>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</si>
  <si>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</si>
  <si>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</si>
  <si>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</si>
  <si>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</si>
  <si>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</si>
  <si>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</si>
  <si>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</si>
  <si>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</si>
  <si>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</si>
  <si>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</si>
  <si>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</si>
  <si>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</si>
  <si>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</si>
  <si>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</si>
  <si>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</si>
  <si>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</si>
  <si>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</si>
  <si>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</si>
  <si>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</si>
  <si>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</si>
  <si>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</si>
  <si>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</si>
  <si>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</si>
  <si>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</si>
  <si>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</si>
  <si>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</si>
  <si>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</si>
  <si>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</si>
  <si>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</si>
  <si>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</si>
  <si>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</si>
  <si>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</si>
  <si>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</si>
  <si>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</si>
  <si>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</si>
  <si>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</si>
  <si>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</si>
  <si>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</si>
  <si>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</si>
  <si>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</si>
  <si>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</si>
  <si>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</si>
  <si>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</si>
  <si>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</si>
  <si>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</si>
  <si>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</si>
  <si>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</si>
  <si>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</si>
  <si>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</si>
  <si>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</si>
  <si>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</si>
  <si>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</si>
  <si>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</si>
  <si>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</si>
  <si>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</si>
  <si>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</si>
  <si>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</si>
  <si>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</si>
  <si>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</si>
  <si>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</si>
  <si>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</si>
  <si>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</si>
  <si>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</si>
  <si>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</si>
  <si>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</si>
  <si>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</si>
  <si>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</si>
  <si>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</si>
  <si>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</si>
  <si>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</si>
  <si>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</si>
  <si>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</si>
  <si>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</si>
  <si>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</si>
  <si>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</si>
  <si>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</si>
  <si>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</si>
  <si>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</si>
  <si>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</si>
  <si>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</si>
  <si>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</si>
  <si>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</si>
  <si>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</si>
  <si>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</si>
  <si>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</si>
  <si>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</si>
  <si>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</si>
  <si>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</si>
  <si>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</si>
  <si>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</si>
  <si>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</si>
  <si>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</si>
  <si>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</si>
  <si>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</si>
  <si>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</si>
  <si>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</si>
  <si>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</si>
  <si>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</si>
  <si>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</si>
  <si>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</si>
  <si>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</si>
  <si>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</si>
  <si>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</si>
  <si>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</si>
  <si>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</si>
  <si>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</si>
  <si>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</si>
  <si>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</si>
  <si>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</si>
  <si>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</si>
  <si>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</si>
  <si>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</si>
  <si>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</si>
  <si>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</si>
  <si>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</si>
  <si>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</si>
  <si>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</si>
  <si>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</si>
  <si>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</si>
  <si>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</si>
  <si>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</si>
  <si>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</si>
  <si>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</si>
  <si>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</si>
  <si>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</si>
  <si>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</si>
  <si>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</si>
  <si>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</si>
  <si>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</si>
  <si>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</si>
  <si>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</si>
  <si>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</si>
  <si>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</si>
  <si>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</si>
  <si>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</si>
  <si>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</si>
  <si>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</si>
  <si>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</si>
  <si>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</si>
  <si>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</si>
  <si>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</si>
  <si>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</si>
  <si>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</si>
  <si>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</si>
  <si>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</si>
  <si>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</si>
  <si>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</si>
  <si>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</si>
  <si>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</si>
  <si>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</si>
  <si>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</si>
  <si>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</si>
  <si>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</si>
  <si>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</si>
  <si>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</si>
  <si>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</si>
  <si>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</si>
  <si>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</si>
  <si>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</si>
  <si>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</si>
  <si>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</si>
  <si>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</si>
  <si>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</si>
  <si>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</si>
  <si>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</si>
  <si>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</si>
  <si>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</si>
  <si>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</si>
  <si>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</si>
  <si>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</si>
  <si>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</si>
  <si>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</si>
  <si>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</si>
  <si>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</si>
  <si>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</si>
  <si>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</si>
  <si>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</si>
  <si>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</si>
  <si>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</si>
  <si>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</si>
  <si>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</si>
  <si>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</si>
  <si>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</si>
  <si>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</si>
  <si>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</si>
  <si>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</si>
  <si>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</si>
  <si>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</si>
  <si>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</si>
  <si>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</si>
  <si>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</si>
  <si>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</si>
  <si>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</si>
  <si>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</si>
  <si>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</si>
  <si>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</si>
  <si>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</si>
  <si>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</si>
  <si>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</si>
  <si>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</si>
  <si>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</si>
  <si>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</si>
  <si>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</si>
  <si>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</si>
  <si>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</si>
  <si>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</si>
  <si>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</si>
  <si>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</si>
  <si>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</si>
  <si>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</si>
  <si>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</si>
  <si>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</si>
  <si>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</si>
  <si>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</si>
  <si>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</si>
  <si>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</si>
  <si>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</si>
  <si>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</si>
  <si>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</si>
  <si>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</si>
  <si>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</si>
  <si>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</si>
  <si>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</si>
  <si>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</si>
  <si>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</si>
  <si>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</si>
  <si>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</si>
  <si>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</si>
  <si>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</si>
  <si>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</si>
  <si>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</si>
  <si>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</si>
  <si>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</si>
  <si>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</si>
  <si>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</si>
  <si>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</si>
  <si>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</si>
  <si>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</si>
  <si>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</si>
  <si>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</si>
  <si>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</si>
  <si>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</si>
  <si>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</si>
  <si>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</si>
  <si>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</si>
  <si>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</si>
  <si>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</si>
  <si>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</si>
  <si>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</si>
  <si>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</si>
  <si>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</si>
  <si>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</si>
  <si>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</si>
  <si>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</si>
  <si>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</si>
  <si>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</si>
  <si>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</si>
  <si>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</si>
  <si>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</si>
  <si>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</si>
  <si>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</si>
  <si>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</si>
  <si>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</si>
  <si>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</si>
  <si>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</si>
  <si>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</si>
  <si>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</si>
  <si>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</si>
  <si>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</si>
  <si>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</si>
  <si>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</si>
  <si>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</si>
  <si>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</si>
  <si>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</si>
  <si>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</si>
  <si>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</si>
  <si>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</si>
  <si>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</si>
  <si>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</si>
  <si>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</si>
  <si>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</si>
  <si>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</si>
  <si>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</si>
  <si>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</si>
  <si>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</si>
  <si>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</si>
  <si>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</si>
  <si>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</si>
  <si>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</si>
  <si>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</si>
  <si>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</si>
  <si>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</si>
  <si>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</si>
  <si>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</si>
  <si>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</si>
  <si>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</si>
  <si>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</si>
  <si>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</si>
  <si>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</si>
  <si>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</si>
  <si>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</si>
  <si>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</si>
  <si>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</si>
  <si>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</si>
  <si>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</si>
  <si>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</si>
  <si>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</si>
  <si>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</si>
  <si>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</si>
  <si>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</si>
  <si>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</si>
  <si>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</si>
  <si>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</si>
  <si>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</si>
  <si>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</si>
  <si>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</si>
  <si>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</si>
  <si>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</si>
  <si>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</si>
  <si>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</si>
  <si>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</si>
  <si>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</si>
  <si>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</si>
  <si>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</si>
  <si>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</si>
  <si>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</si>
  <si>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</si>
  <si>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</si>
  <si>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</si>
  <si>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</si>
  <si>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</si>
  <si>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</si>
  <si>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</si>
  <si>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</si>
  <si>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</si>
  <si>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</si>
  <si>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</si>
  <si>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</si>
  <si>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</si>
  <si>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</si>
  <si>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</si>
  <si>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</si>
  <si>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</si>
  <si>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</si>
  <si>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</si>
  <si>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</si>
  <si>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</si>
  <si>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</si>
  <si>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</si>
  <si>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</si>
  <si>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</si>
  <si>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</si>
  <si>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</si>
  <si>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</si>
  <si>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</si>
  <si>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</si>
  <si>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</si>
  <si>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</si>
  <si>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</si>
  <si>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</si>
  <si>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</si>
  <si>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</si>
  <si>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</si>
  <si>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</si>
  <si>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</si>
  <si>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</si>
  <si>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</si>
  <si>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</si>
  <si>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</si>
  <si>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</si>
  <si>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</si>
  <si>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</si>
  <si>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</si>
  <si>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</si>
  <si>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</si>
  <si>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</si>
  <si>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</si>
  <si>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</si>
  <si>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</si>
  <si>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</si>
  <si>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</si>
  <si>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</si>
  <si>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</si>
  <si>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</si>
  <si>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</si>
  <si>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</si>
  <si>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</si>
  <si>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</si>
  <si>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</si>
  <si>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</si>
  <si>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</si>
  <si>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</si>
  <si>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</si>
  <si>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</si>
  <si>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</si>
  <si>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</si>
  <si>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</si>
  <si>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</si>
  <si>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</si>
  <si>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</si>
  <si>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</si>
  <si>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</si>
  <si>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</si>
  <si>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</si>
  <si>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</si>
  <si>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</si>
  <si>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</si>
  <si>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</si>
  <si>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</si>
  <si>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</si>
  <si>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</si>
  <si>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</si>
  <si>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</si>
  <si>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</si>
  <si>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</si>
  <si>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</si>
  <si>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</si>
  <si>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</si>
  <si>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</si>
  <si>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</si>
  <si>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</si>
  <si>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</si>
  <si>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</si>
  <si>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</si>
  <si>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</si>
  <si>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</si>
  <si>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</si>
  <si>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</si>
  <si>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</si>
  <si>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</si>
  <si>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</si>
  <si>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</si>
  <si>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</si>
  <si>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</si>
  <si>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</si>
  <si>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</si>
  <si>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</si>
  <si>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</si>
  <si>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</si>
  <si>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</si>
  <si>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</si>
  <si>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</si>
  <si>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</si>
  <si>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</si>
  <si>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</si>
  <si>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</si>
  <si>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</si>
  <si>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</si>
  <si>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</si>
  <si>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</si>
  <si>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</si>
  <si>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</si>
  <si>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</si>
  <si>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</si>
  <si>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</si>
  <si>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</si>
  <si>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</si>
  <si>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</si>
  <si>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</si>
  <si>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</si>
  <si>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</si>
  <si>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</si>
  <si>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</si>
  <si>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</si>
  <si>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</si>
  <si>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</si>
  <si>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</si>
  <si>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</si>
  <si>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</si>
  <si>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</si>
  <si>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</si>
  <si>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</si>
  <si>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</si>
  <si>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</si>
  <si>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</si>
  <si>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</si>
  <si>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</si>
  <si>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</si>
  <si>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</si>
  <si>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</si>
  <si>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</si>
  <si>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</si>
  <si>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</si>
  <si>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</si>
  <si>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</si>
  <si>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</si>
  <si>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</si>
  <si>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</si>
  <si>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</si>
  <si>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</si>
  <si>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</si>
  <si>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</si>
  <si>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</si>
  <si>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</si>
  <si>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</si>
  <si>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</si>
  <si>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</si>
  <si>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</si>
  <si>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</si>
  <si>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</si>
  <si>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</si>
  <si>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</si>
  <si>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</si>
  <si>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</si>
  <si>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</si>
  <si>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</si>
  <si>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</si>
  <si>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</si>
  <si>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</si>
  <si>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</si>
  <si>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</si>
  <si>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</si>
  <si>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</si>
  <si>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</si>
  <si>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</si>
  <si>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</si>
  <si>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</si>
  <si>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</si>
  <si>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</si>
  <si>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</si>
  <si>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</si>
  <si>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</si>
  <si>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</si>
  <si>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</si>
  <si>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</si>
  <si>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</si>
  <si>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</si>
  <si>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</si>
  <si>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</si>
  <si>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</si>
  <si>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</si>
  <si>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</si>
  <si>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</si>
  <si>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</si>
  <si>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</si>
  <si>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</si>
  <si>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</si>
  <si>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</si>
  <si>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</si>
  <si>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</si>
  <si>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</si>
  <si>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</si>
  <si>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</si>
  <si>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</si>
  <si>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</si>
  <si>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</si>
  <si>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</si>
  <si>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</si>
  <si>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</si>
  <si>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</si>
  <si>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</si>
  <si>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</si>
  <si>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</si>
  <si>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</si>
  <si>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</si>
  <si>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</si>
  <si>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</si>
  <si>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</si>
  <si>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</si>
  <si>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</si>
  <si>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</si>
  <si>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</si>
  <si>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</si>
  <si>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</si>
  <si>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</si>
  <si>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</si>
  <si>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</si>
  <si>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</si>
  <si>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</si>
  <si>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</si>
  <si>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</si>
  <si>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</si>
  <si>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</si>
  <si>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</si>
  <si>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</si>
  <si>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</si>
  <si>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</si>
  <si>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</si>
  <si>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</si>
  <si>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</si>
  <si>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</si>
  <si>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</si>
  <si>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</si>
  <si>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</si>
  <si>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</si>
  <si>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</si>
  <si>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</si>
  <si>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</si>
  <si>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</si>
  <si>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</si>
  <si>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</si>
  <si>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</si>
  <si>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</si>
  <si>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</si>
  <si>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</si>
  <si>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</si>
  <si>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</si>
  <si>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</si>
  <si>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</si>
  <si>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</si>
  <si>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</si>
  <si>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</si>
  <si>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</si>
  <si>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</si>
  <si>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</si>
  <si>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</si>
  <si>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</si>
  <si>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</si>
  <si>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</si>
  <si>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</si>
  <si>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</si>
  <si>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</si>
  <si>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</si>
  <si>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</si>
  <si>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</si>
  <si>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</si>
  <si>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</si>
  <si>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</si>
  <si>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</si>
  <si>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</si>
  <si>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</si>
  <si>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</si>
  <si>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</si>
  <si>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</si>
  <si>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</si>
  <si>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</si>
  <si>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</si>
  <si>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</si>
  <si>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</si>
  <si>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</si>
  <si>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</si>
  <si>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</si>
  <si>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</si>
  <si>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</si>
  <si>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</si>
  <si>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</si>
  <si>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</si>
  <si>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</si>
  <si>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</si>
  <si>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</si>
  <si>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</si>
  <si>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</si>
  <si>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</si>
  <si>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</si>
  <si>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</si>
  <si>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</si>
  <si>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</si>
  <si>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</si>
  <si>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</si>
  <si>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</si>
  <si>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</si>
  <si>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</si>
  <si>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</si>
  <si>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</si>
  <si>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</si>
  <si>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</si>
  <si>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</si>
  <si>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</si>
  <si>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</si>
  <si>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</si>
  <si>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</si>
  <si>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</si>
  <si>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</si>
  <si>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</si>
  <si>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</si>
  <si>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</si>
  <si>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</si>
  <si>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</si>
  <si>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</si>
  <si>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</si>
  <si>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</si>
  <si>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</si>
  <si>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</si>
  <si>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</si>
  <si>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</si>
  <si>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</si>
  <si>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</si>
  <si>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</si>
  <si>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</si>
  <si>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</si>
  <si>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</si>
  <si>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</si>
  <si>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</si>
  <si>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</si>
  <si>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</si>
  <si>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</si>
  <si>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</si>
  <si>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</si>
  <si>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</si>
  <si>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</si>
  <si>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</si>
  <si>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</si>
  <si>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</si>
  <si>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</si>
  <si>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</si>
  <si>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</si>
  <si>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</si>
  <si>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</si>
  <si>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</si>
  <si>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</si>
  <si>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</si>
  <si>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</si>
  <si>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</si>
  <si>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</si>
  <si>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</si>
  <si>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</si>
  <si>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</si>
  <si>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</si>
  <si>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</si>
  <si>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</si>
  <si>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</si>
  <si>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</si>
  <si>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</si>
  <si>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</si>
  <si>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</si>
  <si>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</si>
  <si>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</si>
  <si>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</si>
  <si>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</si>
  <si>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</si>
  <si>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</si>
  <si>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</si>
  <si>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</si>
  <si>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</si>
  <si>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</si>
  <si>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</si>
  <si>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</si>
  <si>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</si>
  <si>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</si>
  <si>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</si>
  <si>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</si>
  <si>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</si>
  <si>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</si>
  <si>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</si>
  <si>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</si>
  <si>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</si>
  <si>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</si>
  <si>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</si>
  <si>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</si>
  <si>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</si>
  <si>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</si>
  <si>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</si>
  <si>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</si>
  <si>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</si>
  <si>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</si>
  <si>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</si>
  <si>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</si>
  <si>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</si>
  <si>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</si>
  <si>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</si>
  <si>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</si>
  <si>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</si>
  <si>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</si>
  <si>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</si>
  <si>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</si>
  <si>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</si>
  <si>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</si>
  <si>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</si>
  <si>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</si>
  <si>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</si>
  <si>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</si>
  <si>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</si>
  <si>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</si>
  <si>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</si>
  <si>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</si>
  <si>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</si>
  <si>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</si>
  <si>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</si>
  <si>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</si>
  <si>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</si>
  <si>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</si>
  <si>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</si>
  <si>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</si>
  <si>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</si>
  <si>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</si>
  <si>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</si>
  <si>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</si>
  <si>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</si>
  <si>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</si>
  <si>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</si>
  <si>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</si>
  <si>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</si>
  <si>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</si>
  <si>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</si>
  <si>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</si>
  <si>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</si>
  <si>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</si>
  <si>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</si>
  <si>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</si>
  <si>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</si>
  <si>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</si>
  <si>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</si>
  <si>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</si>
  <si>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</si>
  <si>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</si>
  <si>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</si>
  <si>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</si>
  <si>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</si>
  <si>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</si>
  <si>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</si>
  <si>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</si>
  <si>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</si>
  <si>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</si>
  <si>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</si>
  <si>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</si>
  <si>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</si>
  <si>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</si>
  <si>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</si>
  <si>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</si>
  <si>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</si>
  <si>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</si>
  <si>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</si>
  <si>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</si>
  <si>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</si>
  <si>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</si>
  <si>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</si>
  <si>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</si>
  <si>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</si>
  <si>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</si>
  <si>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</si>
  <si>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</si>
  <si>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</si>
  <si>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</si>
  <si>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</si>
  <si>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</si>
  <si>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</si>
  <si>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</si>
  <si>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</si>
  <si>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</si>
  <si>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</si>
  <si>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</si>
  <si>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</si>
  <si>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</si>
  <si>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</si>
  <si>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</si>
  <si>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</si>
  <si>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</si>
  <si>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</si>
  <si>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</si>
  <si>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</si>
  <si>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</si>
  <si>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</si>
  <si>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</si>
  <si>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</si>
  <si>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</si>
  <si>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</si>
  <si>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</si>
  <si>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</si>
  <si>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</si>
  <si>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</si>
  <si>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</si>
  <si>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</si>
  <si>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</si>
  <si>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</si>
  <si>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</si>
  <si>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</si>
  <si>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</si>
  <si>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</si>
  <si>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</si>
  <si>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</si>
  <si>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</si>
  <si>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</si>
  <si>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</si>
  <si>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</si>
  <si>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</si>
  <si>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</si>
  <si>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</si>
  <si>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</si>
  <si>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</si>
  <si>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</si>
  <si>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</si>
  <si>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</si>
  <si>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</si>
  <si>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</si>
  <si>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</si>
  <si>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</si>
  <si>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</si>
  <si>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</si>
  <si>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</si>
  <si>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</si>
  <si>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</si>
  <si>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</si>
  <si>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</si>
  <si>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</si>
  <si>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</si>
  <si>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</si>
  <si>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</si>
  <si>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</si>
  <si>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</si>
  <si>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</si>
  <si>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</si>
  <si>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</si>
  <si>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</si>
  <si>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</si>
  <si>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</si>
  <si>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</si>
  <si>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</si>
  <si>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</si>
  <si>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</si>
  <si>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</si>
  <si>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</si>
  <si>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</si>
  <si>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</si>
  <si>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</si>
  <si>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</si>
  <si>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</si>
  <si>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</si>
  <si>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</si>
  <si>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</si>
  <si>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</si>
  <si>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</si>
  <si>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</si>
  <si>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</si>
  <si>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</si>
  <si>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</si>
  <si>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</si>
  <si>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</si>
  <si>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</si>
  <si>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</si>
  <si>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</si>
  <si>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</si>
  <si>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</si>
  <si>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</si>
  <si>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</si>
  <si>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</si>
  <si>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</si>
  <si>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</si>
  <si>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</si>
  <si>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</si>
  <si>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</si>
  <si>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</si>
  <si>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</si>
  <si>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</si>
  <si>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</si>
  <si>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</si>
  <si>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</si>
  <si>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</si>
  <si>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</si>
  <si>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</si>
  <si>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</si>
  <si>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</si>
  <si>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</si>
  <si>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</si>
  <si>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</si>
  <si>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</si>
  <si>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</si>
  <si>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</si>
  <si>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</si>
  <si>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</si>
  <si>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</si>
  <si>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</si>
  <si>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</si>
  <si>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</si>
  <si>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</si>
  <si>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</si>
  <si>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</si>
  <si>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</si>
  <si>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</si>
  <si>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</si>
  <si>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</si>
  <si>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</si>
  <si>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</si>
  <si>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</si>
  <si>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</si>
  <si>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</si>
  <si>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</si>
  <si>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</si>
  <si>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</si>
  <si>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</si>
  <si>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</si>
  <si>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</si>
  <si>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</si>
  <si>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</si>
  <si>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</si>
  <si>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</si>
  <si>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</si>
  <si>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</si>
  <si>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</si>
  <si>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</si>
  <si>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</si>
  <si>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</si>
  <si>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</si>
  <si>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</si>
  <si>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</si>
  <si>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</si>
  <si>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</si>
  <si>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</si>
  <si>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</si>
  <si>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</si>
  <si>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</si>
  <si>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</si>
  <si>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</si>
  <si>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</si>
  <si>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</si>
  <si>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</si>
  <si>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</si>
  <si>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</si>
  <si>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</si>
  <si>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</si>
  <si>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</si>
  <si>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</si>
  <si>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</si>
  <si>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</si>
  <si>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</si>
  <si>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</si>
  <si>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</si>
  <si>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</si>
  <si>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</si>
  <si>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</si>
  <si>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</si>
  <si>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</si>
  <si>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</si>
  <si>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</si>
  <si>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</si>
  <si>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</si>
  <si>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</si>
  <si>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</si>
  <si>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</si>
  <si>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</si>
  <si>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</si>
  <si>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</si>
  <si>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</si>
  <si>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</si>
  <si>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</si>
  <si>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</si>
  <si>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</si>
  <si>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</si>
  <si>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</si>
  <si>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</si>
  <si>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</si>
  <si>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</si>
  <si>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</si>
  <si>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</si>
  <si>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</si>
  <si>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</si>
  <si>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</si>
  <si>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</si>
  <si>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</si>
  <si>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</si>
  <si>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</si>
  <si>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</si>
  <si>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</si>
  <si>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</si>
  <si>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</si>
  <si>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</si>
  <si>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</si>
  <si>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</si>
  <si>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</si>
  <si>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</si>
  <si>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</si>
  <si>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</si>
  <si>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</si>
  <si>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</si>
  <si>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</si>
  <si>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</si>
  <si>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</si>
  <si>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</si>
  <si>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</si>
  <si>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</si>
  <si>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</si>
  <si>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</si>
  <si>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</si>
  <si>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</si>
  <si>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</si>
  <si>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</si>
  <si>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</si>
  <si>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</si>
  <si>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</si>
  <si>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</si>
  <si>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</si>
  <si>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</si>
  <si>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</si>
  <si>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</si>
  <si>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</si>
  <si>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</si>
  <si>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</si>
  <si>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</si>
  <si>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</si>
  <si>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</si>
  <si>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</si>
  <si>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</si>
  <si>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</si>
  <si>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</si>
  <si>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</si>
  <si>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</si>
  <si>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</si>
  <si>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</si>
  <si>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</si>
  <si>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</si>
  <si>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</si>
  <si>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</si>
  <si>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</si>
  <si>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</si>
  <si>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</si>
  <si>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</si>
  <si>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</si>
  <si>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</si>
  <si>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</si>
  <si>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</si>
  <si>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</si>
  <si>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</si>
  <si>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</si>
  <si>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</si>
  <si>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</si>
  <si>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</si>
  <si>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</si>
  <si>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</si>
  <si>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</si>
  <si>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</si>
  <si>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</si>
  <si>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</si>
  <si>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</si>
  <si>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</si>
  <si>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</si>
  <si>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</si>
  <si>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</si>
  <si>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</si>
  <si>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</si>
  <si>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</si>
  <si>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</si>
  <si>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</si>
  <si>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</si>
  <si>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</si>
  <si>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</si>
  <si>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</si>
  <si>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</si>
  <si>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</si>
  <si>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</si>
  <si>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</si>
  <si>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</si>
  <si>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</si>
  <si>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</si>
  <si>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</si>
  <si>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</si>
  <si>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</si>
  <si>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</si>
  <si>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</si>
  <si>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</si>
  <si>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</si>
  <si>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</si>
  <si>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</si>
  <si>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</si>
  <si>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</si>
  <si>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</si>
  <si>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</si>
  <si>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</si>
  <si>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</si>
  <si>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</si>
  <si>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</si>
  <si>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</si>
  <si>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</si>
  <si>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</si>
  <si>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</si>
  <si>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</si>
  <si>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</si>
  <si>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</si>
  <si>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</si>
  <si>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</si>
  <si>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</si>
  <si>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</si>
  <si>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</si>
  <si>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</si>
  <si>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</si>
  <si>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</si>
  <si>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</si>
  <si>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</si>
  <si>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</si>
  <si>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</si>
  <si>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</si>
  <si>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</si>
  <si>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</si>
  <si>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</si>
  <si>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</si>
  <si>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</si>
  <si>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</si>
  <si>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</si>
  <si>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</si>
  <si>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</si>
  <si>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</si>
  <si>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</si>
  <si>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</si>
  <si>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</si>
  <si>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</si>
  <si>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</si>
  <si>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</si>
  <si>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</si>
  <si>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</si>
  <si>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</si>
  <si>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</si>
  <si>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</si>
  <si>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</si>
  <si>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</si>
  <si>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</si>
  <si>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</si>
  <si>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</si>
  <si>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</si>
  <si>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</si>
  <si>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</si>
  <si>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</si>
  <si>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</si>
  <si>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</si>
  <si>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</si>
  <si>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</si>
  <si>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</si>
  <si>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</si>
  <si>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</si>
  <si>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</si>
  <si>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</si>
  <si>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</si>
  <si>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</si>
  <si>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</si>
  <si>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</si>
  <si>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</si>
  <si>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</si>
  <si>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</si>
  <si>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</si>
  <si>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</si>
  <si>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</si>
  <si>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</si>
  <si>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</si>
  <si>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</si>
  <si>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</si>
  <si>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</si>
  <si>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</si>
  <si>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</si>
  <si>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</si>
  <si>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</si>
  <si>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</si>
  <si>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</si>
  <si>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</si>
  <si>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</si>
  <si>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</si>
  <si>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</si>
  <si>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</si>
  <si>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</si>
  <si>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</si>
  <si>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</si>
  <si>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</si>
  <si>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</si>
  <si>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</si>
  <si>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</si>
  <si>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</si>
  <si>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</si>
  <si>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</si>
  <si>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</si>
  <si>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</si>
  <si>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</si>
  <si>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</si>
  <si>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</si>
  <si>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</si>
  <si>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</si>
  <si>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</si>
  <si>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</si>
  <si>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</si>
  <si>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</si>
  <si>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</si>
  <si>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</si>
  <si>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</si>
  <si>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</si>
  <si>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</si>
  <si>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</si>
  <si>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</si>
  <si>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</si>
  <si>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</si>
  <si>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</si>
  <si>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</si>
  <si>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</si>
  <si>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</si>
  <si>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</si>
  <si>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</si>
  <si>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</si>
  <si>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</si>
  <si>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</si>
  <si>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</si>
  <si>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</si>
  <si>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</si>
  <si>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</si>
  <si>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</si>
  <si>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</si>
  <si>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</si>
  <si>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</si>
  <si>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</si>
  <si>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</si>
  <si>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</si>
  <si>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</si>
  <si>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</si>
  <si>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</si>
  <si>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</si>
  <si>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</si>
  <si>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</si>
  <si>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</si>
  <si>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</si>
  <si>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</si>
  <si>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</si>
  <si>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</si>
  <si>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</si>
  <si>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</si>
  <si>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</si>
  <si>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</si>
  <si>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</si>
  <si>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</si>
  <si>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</si>
  <si>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</si>
  <si>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</si>
  <si>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</si>
  <si>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</si>
  <si>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</si>
  <si>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</si>
  <si>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</si>
  <si>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</si>
  <si>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</si>
  <si>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</si>
  <si>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</si>
  <si>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</si>
  <si>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</si>
  <si>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</si>
  <si>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</si>
  <si>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</si>
  <si>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</si>
  <si>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</si>
  <si>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</si>
  <si>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</si>
  <si>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</si>
  <si>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</si>
  <si>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</si>
  <si>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</si>
  <si>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</si>
  <si>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</si>
  <si>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</si>
  <si>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</si>
  <si>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</si>
  <si>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</si>
  <si>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</si>
  <si>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</si>
  <si>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</si>
  <si>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</si>
  <si>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</si>
  <si>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</si>
  <si>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</si>
  <si>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</si>
  <si>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</si>
  <si>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</si>
  <si>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</si>
  <si>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</si>
  <si>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</si>
  <si>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</si>
  <si>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</si>
  <si>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</si>
  <si>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</si>
  <si>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</si>
  <si>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</si>
  <si>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</si>
  <si>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</si>
  <si>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</si>
  <si>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</si>
  <si>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</si>
  <si>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</si>
  <si>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</si>
  <si>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</si>
  <si>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</si>
  <si>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</si>
  <si>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</si>
  <si>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</si>
  <si>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</si>
  <si>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</si>
  <si>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</si>
  <si>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</si>
  <si>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</si>
  <si>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</si>
  <si>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</si>
  <si>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</si>
  <si>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</si>
  <si>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</si>
  <si>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</si>
  <si>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</si>
  <si>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</si>
  <si>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</si>
  <si>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</si>
  <si>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</si>
  <si>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</si>
  <si>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</si>
  <si>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</si>
  <si>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</si>
  <si>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</si>
  <si>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</si>
  <si>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</si>
  <si>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</si>
  <si>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</si>
  <si>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</si>
  <si>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</si>
  <si>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</si>
  <si>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</si>
  <si>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</si>
  <si>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</si>
  <si>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</si>
  <si>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</si>
  <si>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</si>
  <si>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</si>
  <si>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</si>
  <si>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</si>
  <si>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</si>
  <si>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</si>
  <si>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</si>
  <si>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</si>
  <si>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</si>
  <si>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</si>
  <si>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</si>
  <si>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</si>
  <si>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</si>
  <si>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</si>
  <si>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</si>
  <si>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</si>
  <si>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</si>
  <si>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</si>
  <si>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</si>
  <si>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</si>
  <si>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</si>
  <si>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</si>
  <si>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</si>
  <si>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</si>
  <si>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</si>
  <si>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</si>
  <si>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</si>
  <si>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</si>
  <si>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</si>
  <si>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</si>
  <si>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</si>
  <si>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</si>
  <si>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</si>
  <si>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</si>
  <si>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</si>
  <si>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</si>
  <si>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</si>
  <si>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</si>
  <si>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</si>
  <si>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</si>
  <si>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</si>
  <si>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</si>
  <si>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</si>
  <si>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</si>
  <si>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</si>
  <si>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</si>
  <si>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</si>
  <si>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</si>
  <si>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</si>
  <si>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</si>
  <si>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</si>
  <si>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</si>
  <si>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</si>
  <si>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</si>
  <si>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</si>
  <si>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</si>
  <si>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</si>
  <si>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</si>
  <si>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</si>
  <si>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</si>
  <si>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</si>
  <si>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</si>
  <si>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</si>
  <si>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</si>
  <si>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</si>
  <si>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</si>
  <si>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</si>
  <si>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</si>
  <si>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</si>
  <si>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</si>
  <si>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</si>
  <si>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</si>
  <si>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</si>
  <si>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</si>
  <si>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</si>
  <si>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</si>
  <si>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</si>
  <si>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</si>
  <si>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</si>
  <si>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</si>
  <si>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</si>
  <si>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</si>
  <si>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</si>
  <si>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</si>
  <si>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</si>
  <si>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</si>
  <si>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</si>
  <si>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</si>
  <si>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</si>
  <si>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</si>
  <si>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</si>
  <si>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</si>
  <si>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</si>
  <si>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</si>
  <si>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</si>
  <si>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</si>
  <si>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</si>
  <si>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</si>
  <si>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</si>
  <si>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</si>
  <si>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</si>
  <si>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</si>
  <si>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</si>
  <si>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</si>
  <si>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</si>
  <si>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</si>
  <si>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</si>
  <si>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</si>
  <si>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</si>
  <si>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</si>
  <si>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</si>
  <si>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</si>
  <si>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</si>
  <si>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</si>
  <si>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</si>
  <si>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</si>
  <si>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</si>
  <si>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</si>
  <si>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</si>
  <si>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</si>
  <si>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</si>
  <si>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</si>
  <si>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</si>
  <si>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</si>
  <si>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</si>
  <si>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</si>
  <si>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</si>
  <si>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</si>
  <si>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</si>
  <si>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</si>
  <si>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</si>
  <si>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</si>
  <si>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</si>
  <si>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</si>
  <si>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</si>
  <si>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</si>
  <si>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</si>
  <si>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</si>
  <si>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</si>
  <si>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</si>
  <si>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</si>
  <si>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</si>
  <si>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</si>
  <si>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</si>
  <si>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</si>
  <si>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</si>
  <si>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</si>
  <si>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</si>
  <si>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</si>
  <si>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</si>
  <si>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</si>
  <si>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</si>
  <si>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</si>
  <si>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</si>
  <si>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</si>
  <si>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</si>
  <si>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</si>
  <si>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</si>
  <si>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</si>
  <si>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</si>
  <si>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</si>
  <si>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</si>
  <si>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</si>
  <si>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</si>
  <si>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</si>
  <si>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</si>
  <si>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</si>
  <si>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</si>
  <si>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</si>
  <si>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</si>
  <si>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</si>
  <si>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</si>
  <si>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</si>
  <si>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</si>
  <si>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</si>
  <si>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</si>
  <si>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</si>
  <si>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</si>
  <si>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</si>
  <si>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</si>
  <si>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</si>
  <si>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</si>
  <si>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</si>
  <si>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</si>
  <si>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</si>
  <si>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</si>
  <si>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</si>
  <si>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</si>
  <si>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</si>
  <si>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</si>
  <si>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</si>
  <si>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</si>
  <si>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</si>
  <si>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</si>
  <si>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</si>
  <si>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</si>
  <si>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</si>
  <si>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</si>
  <si>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</si>
  <si>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</si>
  <si>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</si>
  <si>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</si>
  <si>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</si>
  <si>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</si>
  <si>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</si>
  <si>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</si>
  <si>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</si>
  <si>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</si>
  <si>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</si>
  <si>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</si>
  <si>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</si>
  <si>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</si>
  <si>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</si>
  <si>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</si>
  <si>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</si>
  <si>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</si>
  <si>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</si>
  <si>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</si>
  <si>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</si>
  <si>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</si>
  <si>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</si>
  <si>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</si>
  <si>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</si>
  <si>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</si>
  <si>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</si>
  <si>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</si>
  <si>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</si>
  <si>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</si>
  <si>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</si>
  <si>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</si>
  <si>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</si>
  <si>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</si>
  <si>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</si>
  <si>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</si>
  <si>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</si>
  <si>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</si>
  <si>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</si>
  <si>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</si>
  <si>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</si>
  <si>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</si>
  <si>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</si>
  <si>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</si>
  <si>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</si>
  <si>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</si>
  <si>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</si>
  <si>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</si>
  <si>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</si>
  <si>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</si>
  <si>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</si>
  <si>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</si>
  <si>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</si>
  <si>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</si>
  <si>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</si>
  <si>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</si>
  <si>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</si>
  <si>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</si>
  <si>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</si>
  <si>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</si>
  <si>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</si>
  <si>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</si>
  <si>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</si>
  <si>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</si>
  <si>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</si>
  <si>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</si>
  <si>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</si>
  <si>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</si>
  <si>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</si>
  <si>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</si>
  <si>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</si>
  <si>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</si>
  <si>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</si>
  <si>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</si>
  <si>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</si>
  <si>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</si>
  <si>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</si>
  <si>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</si>
  <si>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</si>
  <si>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</si>
  <si>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</si>
  <si>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</si>
  <si>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</si>
  <si>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</si>
  <si>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</si>
  <si>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</si>
  <si>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</si>
  <si>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</si>
  <si>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</si>
  <si>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</si>
  <si>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</si>
  <si>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</si>
  <si>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</si>
  <si>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</si>
  <si>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</si>
  <si>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</si>
  <si>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</si>
  <si>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</si>
  <si>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</si>
  <si>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</si>
  <si>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</si>
  <si>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</si>
  <si>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</si>
  <si>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</si>
  <si>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</si>
  <si>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</si>
  <si>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</si>
  <si>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</si>
  <si>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</si>
  <si>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</si>
  <si>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</si>
  <si>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</si>
  <si>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</si>
  <si>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</si>
  <si>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</si>
  <si>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</si>
  <si>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</si>
  <si>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</si>
  <si>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</si>
  <si>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</si>
  <si>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</si>
  <si>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</si>
  <si>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</si>
  <si>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</si>
  <si>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</si>
  <si>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</si>
  <si>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</si>
  <si>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</si>
  <si>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</si>
  <si>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</si>
  <si>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</si>
  <si>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</si>
  <si>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</si>
  <si>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</si>
  <si>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</si>
  <si>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</si>
  <si>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</si>
  <si>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</si>
  <si>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</si>
  <si>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</si>
  <si>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</si>
  <si>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</si>
  <si>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</si>
  <si>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</si>
  <si>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</si>
  <si>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</si>
  <si>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</si>
  <si>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</si>
  <si>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</si>
  <si>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</si>
  <si>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</si>
  <si>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</si>
  <si>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</si>
  <si>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</si>
  <si>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</si>
  <si>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</si>
  <si>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</si>
  <si>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</si>
  <si>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</si>
  <si>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</si>
  <si>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</si>
  <si>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</si>
  <si>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</si>
  <si>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</si>
  <si>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</si>
  <si>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</si>
  <si>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</si>
  <si>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</si>
  <si>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</si>
  <si>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</si>
  <si>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</si>
  <si>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</si>
  <si>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</si>
  <si>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</si>
  <si>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</si>
  <si>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</si>
  <si>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</si>
  <si>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</si>
  <si>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</si>
  <si>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</si>
  <si>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</si>
  <si>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</si>
  <si>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</si>
  <si>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</si>
  <si>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</si>
  <si>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</si>
  <si>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</si>
  <si>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</si>
  <si>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</si>
  <si>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</si>
  <si>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</si>
  <si>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</si>
  <si>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</si>
  <si>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</si>
  <si>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</si>
  <si>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</si>
  <si>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</si>
  <si>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</si>
  <si>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</si>
  <si>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</si>
  <si>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</si>
  <si>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</si>
  <si>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</si>
  <si>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</si>
  <si>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</si>
  <si>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</si>
  <si>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</si>
  <si>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</si>
  <si>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</si>
  <si>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</si>
  <si>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</si>
  <si>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</si>
  <si>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</si>
  <si>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</si>
  <si>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</si>
  <si>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</si>
  <si>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</si>
  <si>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</si>
  <si>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</si>
  <si>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</si>
  <si>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</si>
  <si>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</si>
  <si>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</si>
  <si>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</si>
  <si>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</si>
  <si>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</si>
  <si>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</si>
  <si>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</si>
  <si>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</si>
  <si>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</si>
  <si>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</si>
  <si>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</si>
  <si>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</si>
  <si>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</si>
  <si>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</si>
  <si>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</si>
  <si>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</si>
  <si>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</si>
  <si>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</si>
  <si>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</si>
  <si>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</si>
  <si>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</si>
  <si>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</si>
  <si>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</si>
  <si>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</si>
  <si>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</si>
  <si>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</si>
  <si>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</si>
  <si>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</si>
  <si>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</si>
  <si>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</si>
  <si>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</si>
  <si>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</si>
  <si>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</si>
  <si>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</si>
  <si>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</si>
  <si>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</si>
  <si>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</si>
  <si>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</si>
  <si>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</si>
  <si>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</si>
  <si>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</si>
  <si>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</si>
  <si>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</si>
  <si>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</si>
  <si>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</si>
  <si>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</si>
  <si>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</si>
  <si>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</si>
  <si>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</si>
  <si>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</si>
  <si>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</si>
  <si>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</si>
  <si>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</si>
  <si>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</si>
  <si>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</si>
  <si>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</si>
  <si>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</si>
  <si>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</si>
  <si>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</si>
  <si>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</si>
  <si>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</si>
  <si>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</si>
  <si>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</si>
  <si>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</si>
  <si>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</si>
  <si>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</si>
  <si>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</si>
  <si>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</si>
  <si>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</si>
  <si>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</si>
  <si>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</si>
  <si>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</si>
  <si>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</si>
  <si>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</si>
  <si>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</si>
  <si>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</si>
  <si>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</si>
  <si>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</si>
  <si>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</si>
  <si>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</si>
  <si>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</si>
  <si>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</si>
  <si>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</si>
  <si>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</si>
  <si>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</si>
  <si>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</si>
  <si>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</si>
  <si>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</si>
  <si>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</si>
  <si>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</si>
  <si>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</si>
  <si>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</si>
  <si>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</si>
  <si>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</si>
  <si>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</si>
  <si>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</si>
  <si>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</si>
  <si>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</si>
  <si>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</si>
  <si>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</si>
  <si>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</si>
  <si>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</si>
  <si>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</si>
  <si>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</si>
  <si>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</si>
  <si>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</si>
  <si>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</si>
  <si>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</si>
  <si>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</si>
  <si>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</si>
  <si>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</si>
  <si>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</si>
  <si>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</si>
  <si>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</si>
  <si>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</si>
  <si>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</si>
  <si>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</si>
  <si>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</si>
  <si>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</si>
  <si>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</si>
  <si>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</si>
  <si>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</si>
  <si>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</si>
  <si>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</si>
  <si>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</si>
  <si>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</si>
  <si>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</si>
  <si>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</si>
  <si>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</si>
  <si>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</si>
  <si>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</si>
  <si>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</si>
  <si>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</si>
  <si>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</si>
  <si>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</si>
  <si>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</si>
  <si>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</si>
  <si>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</si>
  <si>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</si>
  <si>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</si>
  <si>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</si>
  <si>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</si>
  <si>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</si>
  <si>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</si>
  <si>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</si>
  <si>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</si>
  <si>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</si>
  <si>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</si>
  <si>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</si>
  <si>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</si>
  <si>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</si>
  <si>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</si>
  <si>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</si>
  <si>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</si>
  <si>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</si>
  <si>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</si>
  <si>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</si>
  <si>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</si>
  <si>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</si>
  <si>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</si>
  <si>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</si>
  <si>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</si>
  <si>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</si>
  <si>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</si>
  <si>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</si>
  <si>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</si>
  <si>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</si>
  <si>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</si>
  <si>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</si>
  <si>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</si>
  <si>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</si>
  <si>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</si>
  <si>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</si>
  <si>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</si>
  <si>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</si>
  <si>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</si>
  <si>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</si>
  <si>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</si>
  <si>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</si>
  <si>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</si>
  <si>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</si>
  <si>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</si>
  <si>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</si>
  <si>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</si>
  <si>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</si>
  <si>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</si>
  <si>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</si>
  <si>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</si>
  <si>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</si>
  <si>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</si>
  <si>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</si>
  <si>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</si>
  <si>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</si>
  <si>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</si>
  <si>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</si>
  <si>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</si>
  <si>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</si>
  <si>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</si>
  <si>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</si>
  <si>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</si>
  <si>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</si>
  <si>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</si>
  <si>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</si>
  <si>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</si>
  <si>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</si>
  <si>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</si>
  <si>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</si>
  <si>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</si>
  <si>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</si>
  <si>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</si>
  <si>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</si>
  <si>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</si>
  <si>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</si>
  <si>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</si>
  <si>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</si>
  <si>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</si>
  <si>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</si>
  <si>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</si>
  <si>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</si>
  <si>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</si>
  <si>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</si>
  <si>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</si>
  <si>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</si>
  <si>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</si>
  <si>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</si>
  <si>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</si>
  <si>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</si>
  <si>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</si>
  <si>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</si>
  <si>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</si>
  <si>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</si>
  <si>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</si>
  <si>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</si>
  <si>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</si>
  <si>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</si>
  <si>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</si>
  <si>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</si>
  <si>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</si>
  <si>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</si>
  <si>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</si>
  <si>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</si>
  <si>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</si>
  <si>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</si>
  <si>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</si>
  <si>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</si>
  <si>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</si>
  <si>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</si>
  <si>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</si>
  <si>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</si>
  <si>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</si>
  <si>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</si>
  <si>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</si>
  <si>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</si>
  <si>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</si>
  <si>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</si>
  <si>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</si>
  <si>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</si>
  <si>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</si>
  <si>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</si>
  <si>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</si>
  <si>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</si>
  <si>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</si>
  <si>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</si>
  <si>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</si>
  <si>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</si>
  <si>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</si>
  <si>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</si>
  <si>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</si>
  <si>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</si>
  <si>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</si>
  <si>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</si>
  <si>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</si>
  <si>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</si>
  <si>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</si>
  <si>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</si>
  <si>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</si>
  <si>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</si>
  <si>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</si>
  <si>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</si>
  <si>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</si>
  <si>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</si>
  <si>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</si>
  <si>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</si>
  <si>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</si>
  <si>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</si>
  <si>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</si>
  <si>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</si>
  <si>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</si>
  <si>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</si>
  <si>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</si>
  <si>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</si>
  <si>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</si>
  <si>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</si>
  <si>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</si>
  <si>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</si>
  <si>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</si>
  <si>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</si>
  <si>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</si>
  <si>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</si>
  <si>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</si>
  <si>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</si>
  <si>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</si>
  <si>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</si>
  <si>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</si>
  <si>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</si>
  <si>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</si>
  <si>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</si>
  <si>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</si>
  <si>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</si>
  <si>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</si>
  <si>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</si>
  <si>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</si>
  <si>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</si>
  <si>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</si>
  <si>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</si>
  <si>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</si>
  <si>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</si>
  <si>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</si>
  <si>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</si>
  <si>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</si>
  <si>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</si>
  <si>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</si>
  <si>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</si>
  <si>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</si>
  <si>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</si>
  <si>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</si>
  <si>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</si>
  <si>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</si>
  <si>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</si>
  <si>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</si>
  <si>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</si>
  <si>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</si>
  <si>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</si>
  <si>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</si>
  <si>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</si>
  <si>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</si>
  <si>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</si>
  <si>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</si>
  <si>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</si>
  <si>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</si>
  <si>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</si>
  <si>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</si>
  <si>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</si>
  <si>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</si>
  <si>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</si>
  <si>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</si>
  <si>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</si>
  <si>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</si>
  <si>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</si>
  <si>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</si>
  <si>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</si>
  <si>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</si>
  <si>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</si>
  <si>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</si>
  <si>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</si>
  <si>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</si>
  <si>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</si>
  <si>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</si>
  <si>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</si>
  <si>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</si>
  <si>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</si>
  <si>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</si>
  <si>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</si>
  <si>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</si>
  <si>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</si>
  <si>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</si>
  <si>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</si>
  <si>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</si>
  <si>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</si>
  <si>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</si>
  <si>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</si>
  <si>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</si>
  <si>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</si>
  <si>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</si>
  <si>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</si>
  <si>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</si>
  <si>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</si>
  <si>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</si>
  <si>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</si>
  <si>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</si>
  <si>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</si>
  <si>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</si>
  <si>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</si>
  <si>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</si>
  <si>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</si>
  <si>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</si>
  <si>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</si>
  <si>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</si>
  <si>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</si>
  <si>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</si>
  <si>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</si>
  <si>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</si>
  <si>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</si>
  <si>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</si>
  <si>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</si>
  <si>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</si>
  <si>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</si>
  <si>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</si>
  <si>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</si>
  <si>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</si>
  <si>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</si>
  <si>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</si>
  <si>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</si>
  <si>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</si>
  <si>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</si>
  <si>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</si>
  <si>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</si>
  <si>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</si>
  <si>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</si>
  <si>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</si>
  <si>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</si>
  <si>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</si>
  <si>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</si>
  <si>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</si>
  <si>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</si>
  <si>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</si>
  <si>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</si>
  <si>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</si>
  <si>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</si>
  <si>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</si>
  <si>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</si>
  <si>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</si>
  <si>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</si>
  <si>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</si>
  <si>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</si>
  <si>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</si>
  <si>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</si>
  <si>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</si>
  <si>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</si>
  <si>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</si>
  <si>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</si>
  <si>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</si>
  <si>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</si>
  <si>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</si>
  <si>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</si>
  <si>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</si>
  <si>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</si>
  <si>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</si>
  <si>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</si>
  <si>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</si>
  <si>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</si>
  <si>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</si>
  <si>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</si>
  <si>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</si>
  <si>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</si>
  <si>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</si>
  <si>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</si>
  <si>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</si>
  <si>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</si>
  <si>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</si>
  <si>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</si>
  <si>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</si>
  <si>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</si>
  <si>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</si>
  <si>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</si>
  <si>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</si>
  <si>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</si>
  <si>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</si>
  <si>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</si>
  <si>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</si>
  <si>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</si>
  <si>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</si>
  <si>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</si>
  <si>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</si>
  <si>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</si>
  <si>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</si>
  <si>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</si>
  <si>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</si>
  <si>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</si>
  <si>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</si>
  <si>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</si>
  <si>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</si>
  <si>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</si>
  <si>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</si>
  <si>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</si>
  <si>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</si>
  <si>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</si>
  <si>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</si>
  <si>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</si>
  <si>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</si>
  <si>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</si>
  <si>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</si>
  <si>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</si>
  <si>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</si>
  <si>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</si>
  <si>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</si>
  <si>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</si>
  <si>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</si>
  <si>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</si>
  <si>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</si>
  <si>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</si>
  <si>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</si>
  <si>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</si>
  <si>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</si>
  <si>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</si>
  <si>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</si>
  <si>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</si>
  <si>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</si>
  <si>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</si>
  <si>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</si>
  <si>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</si>
  <si>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</si>
  <si>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</si>
  <si>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</si>
  <si>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</si>
  <si>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</si>
  <si>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</si>
  <si>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</si>
  <si>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</si>
  <si>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</si>
  <si>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</si>
  <si>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</si>
  <si>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</si>
  <si>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</si>
  <si>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</si>
  <si>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</si>
  <si>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</si>
  <si>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</si>
  <si>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</si>
  <si>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</si>
  <si>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</si>
  <si>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</si>
  <si>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</si>
  <si>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</si>
  <si>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</si>
  <si>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</si>
  <si>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</si>
  <si>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</si>
  <si>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</si>
  <si>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</si>
  <si>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</si>
  <si>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</si>
  <si>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</si>
  <si>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</si>
  <si>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</si>
  <si>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</si>
  <si>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</si>
  <si>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</si>
  <si>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</si>
  <si>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</si>
  <si>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</si>
  <si>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</si>
  <si>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</si>
  <si>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</si>
  <si>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</si>
  <si>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</si>
  <si>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</si>
  <si>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</si>
  <si>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</si>
  <si>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</si>
  <si>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</si>
  <si>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</si>
  <si>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</si>
  <si>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</si>
  <si>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</si>
  <si>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</si>
  <si>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</si>
  <si>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</si>
  <si>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</si>
  <si>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</si>
  <si>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</si>
  <si>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</si>
  <si>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</si>
  <si>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</si>
  <si>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</si>
  <si>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</si>
  <si>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</si>
  <si>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</si>
  <si>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</si>
  <si>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</si>
  <si>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</si>
  <si>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</si>
  <si>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</si>
  <si>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</si>
  <si>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</si>
  <si>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</si>
  <si>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</si>
  <si>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</si>
  <si>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</si>
  <si>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</si>
  <si>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</si>
  <si>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</si>
  <si>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</si>
  <si>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</si>
  <si>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</si>
  <si>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</si>
  <si>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</si>
  <si>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</si>
  <si>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</si>
  <si>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</si>
  <si>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</si>
  <si>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</si>
  <si>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</si>
  <si>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</si>
  <si>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</si>
  <si>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</si>
  <si>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</si>
  <si>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</si>
  <si>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</si>
  <si>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</si>
  <si>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</si>
  <si>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</si>
  <si>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</si>
  <si>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</si>
  <si>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</si>
  <si>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</si>
  <si>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</si>
  <si>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</si>
  <si>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</si>
  <si>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</si>
  <si>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</si>
  <si>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</si>
  <si>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</si>
  <si>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</si>
  <si>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</si>
  <si>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</si>
  <si>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</si>
  <si>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</si>
  <si>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</si>
  <si>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</si>
  <si>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</si>
  <si>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</si>
  <si>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</si>
  <si>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</si>
  <si>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</si>
  <si>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</si>
  <si>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</si>
  <si>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</si>
  <si>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</si>
  <si>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</si>
  <si>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</si>
  <si>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</si>
  <si>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</si>
  <si>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</si>
  <si>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</si>
  <si>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</si>
  <si>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</si>
  <si>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</si>
  <si>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</si>
  <si>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</si>
  <si>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</si>
  <si>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</si>
  <si>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</si>
  <si>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</si>
  <si>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</si>
  <si>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</si>
  <si>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</si>
  <si>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</si>
  <si>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</si>
  <si>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</si>
  <si>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</si>
  <si>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</si>
  <si>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</si>
  <si>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</si>
  <si>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</si>
  <si>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</si>
  <si>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</si>
  <si>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</si>
  <si>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</si>
  <si>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</si>
  <si>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</si>
  <si>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</si>
  <si>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</si>
  <si>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</si>
  <si>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</si>
  <si>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</si>
  <si>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</si>
  <si>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</si>
  <si>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</si>
  <si>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</si>
  <si>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</si>
  <si>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</si>
  <si>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</si>
  <si>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</si>
  <si>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</si>
  <si>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</si>
  <si>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</si>
  <si>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</si>
  <si>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</si>
  <si>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</si>
  <si>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</si>
  <si>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</si>
  <si>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</si>
  <si>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</si>
  <si>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</si>
  <si>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</si>
  <si>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</si>
  <si>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</si>
  <si>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</si>
  <si>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</si>
  <si>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</si>
  <si>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</si>
  <si>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</si>
  <si>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</si>
  <si>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</si>
  <si>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</si>
  <si>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</si>
  <si>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</si>
  <si>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</si>
  <si>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</si>
  <si>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</si>
  <si>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</si>
  <si>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</si>
  <si>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</si>
  <si>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</si>
  <si>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</si>
  <si>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</si>
  <si>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</si>
  <si>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</si>
  <si>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</si>
  <si>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</si>
  <si>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</si>
  <si>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</si>
  <si>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</si>
  <si>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</si>
  <si>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</si>
  <si>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</si>
  <si>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</si>
  <si>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</si>
  <si>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</si>
  <si>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</si>
  <si>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</si>
  <si>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</si>
  <si>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</si>
  <si>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</si>
  <si>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</si>
  <si>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</si>
  <si>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</si>
  <si>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</si>
  <si>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</si>
  <si>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</si>
  <si>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</si>
  <si>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</si>
  <si>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</si>
  <si>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</si>
  <si>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</si>
  <si>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</si>
  <si>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</si>
  <si>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</si>
  <si>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</si>
  <si>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</si>
  <si>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</si>
  <si>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</si>
  <si>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</si>
  <si>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</si>
  <si>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</si>
  <si>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</si>
  <si>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</si>
  <si>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</si>
  <si>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</si>
  <si>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</si>
  <si>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</si>
  <si>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</si>
  <si>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</si>
  <si>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</si>
  <si>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</si>
  <si>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</si>
  <si>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</si>
  <si>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</si>
  <si>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</si>
  <si>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</si>
  <si>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</si>
  <si>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</si>
  <si>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</si>
  <si>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</si>
  <si>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</si>
  <si>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</si>
  <si>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</si>
  <si>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</si>
  <si>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</si>
  <si>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</si>
  <si>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</si>
  <si>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</si>
  <si>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</si>
  <si>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</si>
  <si>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</si>
  <si>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</si>
  <si>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</si>
  <si>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</si>
  <si>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</si>
  <si>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</si>
  <si>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</si>
  <si>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</si>
  <si>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</si>
  <si>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</si>
  <si>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</si>
  <si>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</si>
  <si>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</si>
  <si>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</si>
  <si>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</si>
  <si>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</si>
  <si>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</si>
  <si>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</si>
  <si>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</si>
  <si>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</si>
  <si>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</si>
  <si>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</si>
  <si>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</si>
  <si>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</si>
  <si>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</si>
  <si>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</si>
  <si>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</si>
  <si>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</si>
  <si>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</si>
  <si>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</si>
  <si>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</si>
  <si>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</si>
  <si>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</si>
  <si>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</si>
  <si>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</si>
  <si>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</si>
  <si>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</si>
  <si>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</si>
  <si>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</si>
  <si>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</si>
  <si>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</si>
  <si>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</si>
  <si>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</si>
  <si>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</si>
  <si>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</si>
  <si>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</si>
  <si>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</si>
  <si>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</si>
  <si>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</si>
  <si>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</si>
  <si>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</si>
  <si>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</si>
  <si>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</si>
  <si>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</si>
  <si>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</si>
  <si>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</si>
  <si>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</si>
  <si>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</si>
  <si>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</si>
  <si>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</si>
  <si>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</si>
  <si>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</si>
  <si>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</si>
  <si>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</si>
  <si>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</si>
  <si>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</si>
  <si>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</si>
  <si>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</si>
  <si>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</si>
  <si>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</si>
  <si>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</si>
  <si>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</si>
  <si>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</si>
  <si>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</si>
  <si>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</si>
  <si>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</si>
  <si>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</si>
  <si>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</si>
  <si>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</si>
  <si>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</si>
  <si>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</si>
  <si>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</si>
  <si>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</si>
  <si>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</si>
  <si>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</si>
  <si>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</si>
  <si>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</si>
  <si>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</si>
  <si>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</si>
  <si>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</si>
  <si>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</si>
  <si>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</si>
  <si>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</si>
  <si>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</si>
  <si>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</si>
  <si>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</si>
  <si>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</si>
  <si>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</si>
  <si>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</si>
  <si>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</si>
  <si>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</si>
  <si>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</si>
  <si>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</si>
  <si>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</si>
  <si>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</si>
  <si>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</si>
  <si>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</si>
  <si>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</si>
  <si>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</si>
  <si>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</si>
  <si>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</si>
  <si>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</si>
  <si>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</si>
  <si>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</si>
  <si>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</si>
  <si>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</si>
  <si>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</si>
  <si>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</si>
  <si>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</si>
  <si>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</si>
  <si>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</si>
  <si>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</si>
  <si>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</si>
  <si>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</si>
  <si>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</si>
  <si>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</si>
  <si>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</si>
  <si>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</si>
  <si>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</si>
  <si>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</si>
  <si>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</si>
  <si>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</si>
  <si>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</si>
  <si>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</si>
  <si>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</si>
  <si>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</si>
  <si>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</si>
  <si>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</si>
  <si>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</si>
  <si>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</si>
  <si>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</si>
  <si>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</si>
  <si>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</si>
  <si>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</si>
  <si>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</si>
  <si>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</si>
  <si>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</si>
  <si>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</si>
  <si>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</si>
  <si>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</si>
  <si>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</si>
  <si>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</si>
  <si>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</si>
  <si>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</si>
  <si>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</si>
  <si>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</si>
  <si>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</si>
  <si>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</si>
  <si>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</si>
  <si>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</si>
  <si>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</si>
  <si>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</si>
  <si>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</si>
  <si>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</si>
  <si>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</si>
  <si>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</si>
  <si>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</si>
  <si>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</si>
  <si>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</si>
  <si>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</si>
  <si>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</si>
  <si>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</si>
  <si>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</si>
  <si>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</si>
  <si>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</si>
  <si>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</si>
  <si>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</si>
  <si>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</si>
  <si>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</si>
  <si>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</si>
  <si>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</si>
  <si>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</si>
  <si>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</si>
  <si>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</si>
  <si>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</si>
  <si>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</si>
  <si>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</si>
  <si>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</si>
  <si>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</si>
  <si>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</si>
  <si>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</si>
  <si>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</si>
  <si>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</si>
  <si>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</si>
  <si>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</si>
  <si>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</si>
  <si>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</si>
  <si>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</si>
  <si>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</si>
  <si>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</si>
  <si>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</si>
  <si>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</si>
  <si>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</si>
  <si>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</si>
  <si>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</si>
  <si>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</si>
  <si>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</si>
  <si>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</si>
  <si>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</si>
  <si>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</si>
  <si>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</si>
  <si>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</si>
  <si>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</si>
  <si>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</si>
  <si>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</si>
  <si>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</si>
  <si>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</si>
  <si>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</si>
  <si>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</si>
  <si>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</si>
  <si>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</si>
  <si>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</si>
  <si>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</si>
  <si>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</si>
  <si>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</si>
  <si>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</si>
  <si>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</si>
  <si>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</si>
  <si>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</si>
  <si>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</si>
  <si>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</si>
  <si>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</si>
  <si>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</si>
  <si>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</si>
  <si>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</si>
  <si>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</si>
  <si>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</si>
  <si>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</si>
  <si>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</si>
  <si>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</si>
  <si>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</si>
  <si>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</si>
  <si>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</si>
  <si>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</si>
  <si>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</si>
  <si>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</si>
  <si>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</si>
  <si>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</si>
  <si>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</si>
  <si>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</si>
  <si>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</si>
  <si>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</si>
  <si>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</si>
  <si>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</si>
  <si>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</si>
  <si>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</si>
  <si>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</si>
  <si>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</si>
  <si>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</si>
  <si>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</si>
  <si>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</si>
  <si>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</si>
  <si>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</si>
  <si>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</si>
  <si>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</si>
  <si>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</si>
  <si>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</si>
  <si>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</si>
  <si>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</si>
  <si>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</si>
  <si>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</si>
  <si>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</si>
  <si>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</si>
  <si>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</si>
  <si>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</si>
  <si>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</si>
  <si>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</si>
  <si>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</si>
  <si>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</si>
  <si>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</si>
  <si>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</si>
  <si>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</si>
  <si>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</si>
  <si>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</si>
  <si>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</si>
  <si>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</si>
  <si>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</si>
  <si>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</si>
  <si>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</si>
  <si>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</si>
  <si>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</si>
  <si>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</si>
  <si>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</si>
  <si>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</si>
  <si>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</si>
  <si>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</si>
  <si>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</si>
  <si>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</si>
  <si>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</si>
  <si>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</si>
  <si>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</si>
  <si>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</si>
  <si>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</si>
  <si>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</si>
  <si>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</si>
  <si>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</si>
  <si>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</si>
  <si>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</si>
  <si>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</si>
  <si>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</si>
  <si>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</si>
  <si>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</si>
  <si>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</si>
  <si>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</si>
  <si>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</si>
  <si>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</si>
  <si>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</si>
  <si>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</si>
  <si>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</si>
  <si>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</si>
  <si>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</si>
  <si>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</si>
  <si>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</si>
  <si>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</si>
  <si>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</si>
  <si>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</si>
  <si>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</si>
  <si>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</si>
  <si>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</si>
  <si>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</si>
  <si>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</si>
  <si>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</si>
  <si>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</si>
  <si>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</si>
  <si>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</si>
  <si>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</si>
  <si>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</si>
  <si>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</si>
  <si>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</si>
  <si>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</si>
  <si>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</si>
  <si>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</si>
  <si>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</si>
  <si>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</si>
  <si>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</si>
  <si>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</si>
  <si>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</si>
  <si>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</si>
  <si>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</si>
  <si>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</si>
  <si>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</si>
  <si>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</si>
  <si>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</si>
  <si>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</si>
  <si>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</si>
  <si>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</si>
  <si>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</si>
  <si>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</si>
  <si>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</si>
  <si>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</si>
  <si>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</si>
  <si>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</si>
  <si>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</si>
  <si>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</si>
  <si>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</si>
  <si>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</si>
  <si>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</si>
  <si>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</si>
  <si>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</si>
  <si>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</si>
  <si>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</si>
  <si>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</si>
  <si>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</si>
  <si>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</si>
  <si>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</si>
  <si>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</si>
  <si>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</si>
  <si>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</si>
  <si>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</si>
  <si>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</si>
  <si>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</si>
  <si>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</si>
  <si>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</si>
  <si>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</si>
  <si>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</si>
  <si>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</si>
  <si>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</si>
  <si>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</si>
  <si>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</si>
  <si>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</si>
  <si>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</si>
  <si>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</si>
  <si>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</si>
  <si>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</si>
  <si>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</si>
  <si>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</si>
  <si>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</si>
  <si>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</si>
  <si>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</si>
  <si>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</si>
  <si>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</si>
  <si>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</si>
  <si>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</si>
  <si>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</si>
  <si>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</si>
  <si>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</si>
  <si>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</si>
  <si>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</si>
  <si>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</si>
  <si>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</si>
  <si>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</si>
  <si>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</si>
  <si>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</si>
  <si>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</si>
  <si>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</si>
  <si>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</si>
  <si>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</si>
  <si>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</si>
  <si>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</si>
  <si>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</si>
  <si>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</si>
  <si>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</si>
  <si>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</si>
  <si>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</si>
  <si>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</si>
  <si>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</si>
  <si>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</si>
  <si>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</si>
  <si>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</si>
  <si>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</si>
  <si>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</si>
  <si>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</si>
  <si>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</si>
  <si>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</si>
  <si>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</si>
  <si>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</si>
  <si>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</si>
  <si>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</si>
  <si>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</si>
  <si>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</si>
  <si>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</si>
  <si>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</si>
  <si>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</si>
  <si>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</si>
  <si>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</si>
  <si>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</si>
  <si>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</si>
  <si>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</si>
  <si>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</si>
  <si>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</si>
  <si>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</si>
  <si>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</si>
  <si>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</si>
  <si>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</si>
  <si>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</si>
  <si>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</si>
  <si>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</si>
  <si>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</si>
  <si>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</si>
  <si>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</si>
  <si>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</si>
  <si>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</si>
  <si>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</si>
  <si>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</si>
  <si>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</si>
  <si>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</si>
  <si>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</si>
  <si>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</si>
  <si>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</si>
  <si>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</si>
  <si>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</si>
  <si>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</si>
  <si>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</si>
  <si>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</si>
  <si>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</si>
  <si>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</si>
  <si>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</si>
  <si>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</si>
  <si>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</si>
  <si>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</si>
  <si>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</si>
  <si>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</si>
  <si>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</si>
  <si>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</si>
  <si>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</si>
  <si>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</si>
  <si>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</si>
  <si>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</si>
  <si>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</si>
  <si>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</si>
  <si>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</si>
  <si>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</si>
  <si>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</si>
  <si>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</si>
  <si>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</si>
  <si>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</si>
  <si>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</si>
  <si>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</si>
  <si>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</si>
  <si>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</si>
  <si>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</si>
  <si>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</si>
  <si>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</si>
  <si>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</si>
  <si>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</si>
  <si>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</si>
  <si>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</si>
  <si>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</si>
  <si>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</si>
  <si>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</si>
  <si>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</si>
  <si>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</si>
  <si>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</si>
  <si>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</si>
  <si>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</si>
  <si>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</si>
  <si>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</si>
  <si>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</si>
  <si>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</si>
  <si>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</si>
  <si>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</si>
  <si>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</si>
  <si>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</si>
  <si>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</si>
  <si>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</si>
  <si>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</si>
  <si>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</si>
  <si>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</si>
  <si>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</si>
  <si>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</si>
  <si>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</si>
  <si>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</si>
  <si>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</si>
  <si>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</si>
  <si>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</si>
  <si>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</si>
  <si>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</si>
  <si>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</si>
  <si>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</si>
  <si>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</si>
  <si>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</si>
  <si>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</si>
  <si>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</si>
  <si>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</si>
  <si>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</si>
  <si>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</si>
  <si>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</si>
  <si>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</si>
  <si>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</si>
  <si>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</si>
  <si>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</si>
  <si>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</si>
  <si>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</si>
  <si>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</si>
  <si>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</si>
  <si>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</si>
  <si>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</si>
  <si>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</si>
  <si>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</si>
  <si>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</si>
  <si>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</si>
  <si>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</si>
  <si>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</si>
  <si>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</si>
  <si>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</si>
  <si>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</si>
  <si>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</si>
  <si>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</si>
  <si>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</si>
  <si>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</si>
  <si>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</si>
  <si>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</si>
  <si>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</si>
  <si>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</si>
  <si>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</si>
  <si>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</si>
  <si>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</si>
  <si>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</si>
  <si>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</si>
  <si>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</si>
  <si>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</si>
  <si>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</si>
  <si>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</si>
  <si>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</si>
  <si>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</si>
  <si>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</si>
  <si>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</si>
  <si>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</si>
  <si>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</si>
  <si>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</si>
  <si>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</si>
  <si>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</si>
  <si>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</si>
  <si>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</si>
  <si>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</si>
  <si>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</si>
  <si>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</si>
  <si>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</si>
  <si>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</si>
  <si>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</si>
  <si>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</si>
  <si>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</si>
  <si>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</si>
  <si>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</si>
  <si>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</si>
  <si>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</si>
  <si>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</si>
  <si>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</si>
  <si>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</si>
  <si>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</si>
  <si>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</si>
  <si>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</si>
  <si>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</si>
  <si>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</si>
  <si>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</si>
  <si>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</si>
  <si>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</si>
  <si>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</si>
  <si>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</si>
  <si>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</si>
  <si>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</si>
  <si>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</si>
  <si>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</si>
  <si>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</si>
  <si>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</si>
  <si>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</si>
  <si>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</si>
  <si>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</si>
  <si>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</si>
  <si>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</si>
  <si>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</si>
  <si>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</si>
  <si>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</si>
  <si>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</si>
  <si>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</si>
  <si>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</si>
  <si>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</si>
  <si>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</si>
  <si>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</si>
  <si>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</si>
  <si>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</si>
  <si>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</si>
  <si>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</si>
  <si>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</si>
  <si>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</si>
  <si>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</si>
  <si>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</si>
  <si>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</si>
  <si>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</si>
  <si>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</si>
  <si>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</si>
  <si>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</si>
  <si>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</si>
  <si>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</si>
  <si>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</si>
  <si>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</si>
  <si>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</si>
  <si>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</si>
  <si>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</si>
  <si>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</si>
  <si>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</si>
  <si>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</si>
  <si>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</si>
  <si>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</si>
  <si>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</si>
  <si>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</si>
  <si>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</si>
  <si>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</si>
  <si>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</si>
  <si>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</si>
  <si>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</si>
  <si>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</si>
  <si>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</si>
  <si>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</si>
  <si>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</si>
  <si>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</si>
  <si>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</si>
  <si>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</si>
  <si>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</si>
  <si>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</si>
  <si>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</si>
  <si>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</si>
  <si>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</si>
  <si>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</si>
  <si>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</si>
  <si>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</si>
  <si>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</si>
  <si>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</si>
  <si>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</si>
  <si>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</si>
  <si>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</si>
  <si>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</si>
  <si>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</si>
  <si>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</si>
  <si>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</si>
  <si>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</si>
  <si>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</si>
  <si>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</si>
  <si>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</si>
  <si>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</si>
  <si>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</si>
  <si>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</si>
  <si>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</si>
  <si>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</si>
  <si>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</si>
  <si>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</si>
  <si>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</si>
  <si>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</si>
  <si>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</si>
  <si>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</si>
  <si>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</si>
  <si>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</si>
  <si>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</si>
  <si>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</si>
  <si>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</si>
  <si>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</si>
  <si>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</si>
  <si>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</si>
  <si>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</si>
  <si>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</si>
  <si>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</si>
  <si>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</si>
  <si>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</si>
  <si>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</si>
  <si>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</si>
  <si>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</si>
  <si>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</si>
  <si>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</si>
  <si>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</si>
  <si>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</si>
  <si>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</si>
  <si>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</si>
  <si>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</si>
  <si>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</si>
  <si>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</si>
  <si>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</si>
  <si>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</si>
  <si>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</si>
  <si>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</si>
  <si>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</si>
  <si>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</si>
  <si>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</si>
  <si>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</si>
  <si>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</si>
  <si>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</si>
  <si>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</si>
  <si>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</si>
  <si>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</si>
  <si>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</si>
  <si>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</si>
  <si>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</si>
  <si>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</si>
  <si>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</si>
  <si>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</si>
  <si>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</si>
  <si>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</si>
  <si>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</si>
  <si>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</si>
  <si>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</si>
  <si>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</si>
  <si>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</si>
  <si>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</si>
  <si>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</si>
  <si>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</si>
  <si>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</si>
  <si>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</si>
  <si>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</si>
  <si>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</si>
  <si>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</si>
  <si>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</si>
  <si>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</si>
  <si>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</si>
  <si>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</si>
  <si>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</si>
  <si>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</si>
  <si>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</si>
  <si>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</si>
  <si>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</si>
  <si>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</si>
  <si>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</si>
  <si>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</si>
  <si>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</si>
  <si>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</si>
  <si>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</si>
  <si>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</si>
  <si>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</si>
  <si>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</si>
  <si>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</si>
  <si>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</si>
  <si>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</si>
  <si>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</si>
  <si>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</si>
  <si>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</si>
  <si>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</si>
  <si>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</si>
  <si>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</si>
  <si>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</si>
  <si>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</si>
  <si>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</si>
  <si>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</si>
  <si>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</si>
  <si>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</si>
  <si>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</si>
  <si>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</si>
  <si>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</si>
  <si>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</si>
  <si>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</si>
  <si>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</si>
  <si>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</si>
  <si>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</si>
  <si>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</si>
  <si>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</si>
  <si>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</si>
  <si>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</si>
  <si>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</si>
  <si>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</si>
  <si>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</si>
  <si>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</si>
  <si>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</si>
  <si>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</si>
  <si>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</si>
  <si>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</si>
  <si>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</si>
  <si>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</si>
  <si>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</si>
  <si>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</si>
  <si>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</si>
  <si>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</si>
  <si>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</si>
  <si>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</si>
  <si>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</si>
  <si>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</si>
  <si>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</si>
  <si>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</si>
  <si>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</si>
  <si>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</si>
  <si>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</si>
  <si>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</si>
  <si>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</si>
  <si>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</si>
  <si>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</si>
  <si>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</si>
  <si>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</si>
  <si>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</si>
  <si>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</si>
  <si>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</si>
  <si>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</si>
  <si>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</si>
  <si>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</si>
  <si>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</si>
  <si>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</si>
  <si>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</si>
  <si>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</si>
  <si>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</si>
  <si>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</si>
  <si>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</si>
  <si>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</si>
  <si>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</si>
  <si>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</si>
  <si>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</si>
  <si>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</si>
  <si>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</si>
  <si>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</si>
  <si>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</si>
  <si>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</si>
  <si>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</si>
  <si>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</si>
  <si>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</si>
  <si>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</si>
  <si>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</si>
  <si>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</si>
  <si>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</si>
  <si>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</si>
  <si>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</si>
  <si>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</si>
  <si>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</si>
  <si>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</si>
  <si>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</si>
  <si>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</si>
  <si>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</si>
  <si>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</si>
  <si>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</si>
  <si>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</si>
  <si>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</si>
  <si>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</si>
  <si>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</si>
  <si>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</si>
  <si>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</si>
  <si>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</si>
  <si>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</si>
  <si>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</si>
  <si>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</si>
  <si>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</si>
  <si>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</si>
  <si>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</si>
  <si>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</si>
  <si>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</si>
  <si>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</si>
  <si>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</si>
  <si>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</si>
  <si>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</si>
  <si>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</si>
  <si>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</si>
  <si>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</si>
  <si>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</si>
  <si>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</si>
  <si>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</si>
  <si>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</si>
  <si>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</si>
  <si>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</si>
  <si>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</si>
  <si>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</si>
  <si>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</si>
  <si>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</si>
  <si>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</si>
  <si>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</si>
  <si>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</si>
  <si>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</si>
  <si>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</si>
  <si>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</si>
  <si>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</si>
  <si>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</si>
  <si>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</si>
  <si>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</si>
  <si>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</si>
  <si>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</si>
  <si>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</si>
  <si>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</si>
  <si>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</si>
  <si>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</si>
  <si>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</si>
  <si>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</si>
  <si>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</si>
  <si>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</si>
  <si>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</si>
  <si>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</si>
  <si>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</si>
  <si>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</si>
  <si>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</si>
  <si>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</si>
  <si>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</si>
  <si>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</si>
  <si>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</si>
  <si>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</si>
  <si>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</si>
  <si>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</si>
  <si>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</si>
  <si>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</si>
  <si>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</si>
  <si>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</si>
  <si>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</si>
  <si>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</si>
  <si>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</si>
  <si>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</si>
  <si>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</si>
  <si>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</si>
  <si>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</si>
  <si>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</si>
  <si>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</si>
  <si>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</si>
  <si>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</si>
  <si>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</si>
  <si>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</si>
  <si>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</si>
  <si>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</si>
  <si>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</si>
  <si>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</si>
  <si>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</si>
  <si>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</si>
  <si>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</si>
  <si>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</si>
  <si>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</si>
  <si>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</si>
  <si>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</si>
  <si>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</si>
  <si>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</si>
  <si>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</si>
  <si>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</si>
  <si>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</si>
  <si>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</si>
  <si>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</si>
  <si>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</si>
  <si>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</si>
  <si>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</si>
  <si>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</si>
  <si>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</si>
  <si>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</si>
  <si>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</si>
  <si>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</si>
  <si>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</si>
  <si>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</si>
  <si>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</si>
  <si>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</si>
  <si>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</si>
  <si>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</si>
  <si>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</si>
  <si>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</si>
  <si>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</si>
  <si>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</si>
  <si>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</si>
  <si>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</si>
  <si>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</si>
  <si>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</si>
  <si>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</si>
  <si>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</si>
  <si>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</si>
  <si>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</si>
  <si>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</si>
  <si>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</si>
  <si>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</si>
  <si>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</si>
  <si>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</si>
  <si>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</si>
  <si>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</si>
  <si>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</si>
  <si>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</si>
  <si>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</si>
  <si>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</si>
  <si>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</si>
  <si>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</si>
  <si>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</si>
  <si>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</si>
  <si>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</si>
  <si>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</si>
  <si>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</si>
  <si>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</si>
  <si>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</si>
  <si>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</si>
  <si>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</si>
  <si>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</si>
  <si>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</si>
  <si>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</si>
  <si>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</si>
  <si>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</si>
  <si>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</si>
  <si>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</si>
  <si>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</si>
  <si>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</si>
  <si>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</si>
  <si>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</si>
  <si>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</si>
  <si>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</si>
  <si>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</si>
  <si>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</si>
  <si>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</si>
  <si>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</si>
  <si>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</si>
  <si>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</si>
  <si>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</si>
  <si>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</si>
  <si>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</si>
  <si>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</si>
  <si>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</si>
  <si>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</si>
  <si>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</si>
  <si>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</si>
  <si>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</si>
  <si>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</si>
  <si>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</si>
  <si>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</si>
  <si>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</si>
  <si>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</si>
  <si>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</si>
  <si>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</si>
  <si>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</si>
  <si>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</si>
  <si>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</si>
  <si>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</si>
  <si>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</si>
  <si>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</si>
  <si>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</si>
  <si>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</si>
  <si>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</si>
  <si>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</si>
  <si>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</si>
  <si>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</si>
  <si>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</si>
  <si>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</si>
  <si>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</si>
  <si>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</si>
  <si>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</si>
  <si>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</si>
  <si>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</si>
  <si>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</si>
  <si>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</si>
  <si>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</si>
  <si>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</si>
  <si>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</si>
  <si>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</si>
  <si>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</si>
  <si>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</si>
  <si>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</si>
  <si>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</si>
  <si>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</si>
  <si>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</si>
  <si>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</si>
  <si>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</si>
  <si>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</si>
  <si>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</si>
  <si>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</si>
  <si>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</si>
  <si>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</si>
  <si>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</si>
  <si>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</si>
  <si>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</si>
  <si>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</si>
  <si>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</si>
  <si>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</si>
  <si>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</si>
  <si>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</si>
  <si>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</si>
  <si>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</si>
  <si>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</si>
  <si>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</si>
  <si>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</si>
  <si>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</si>
  <si>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</si>
  <si>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</si>
  <si>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</si>
  <si>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</si>
  <si>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</si>
  <si>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</si>
  <si>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</si>
  <si>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</si>
  <si>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</si>
  <si>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</si>
  <si>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</si>
  <si>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</si>
  <si>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</si>
  <si>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</si>
  <si>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</si>
  <si>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</si>
  <si>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</si>
  <si>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</si>
  <si>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</si>
  <si>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</si>
  <si>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</si>
  <si>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</si>
  <si>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</si>
  <si>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</si>
  <si>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</si>
  <si>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</si>
  <si>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</si>
  <si>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</si>
  <si>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</si>
  <si>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</si>
  <si>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</si>
  <si>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</si>
  <si>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</si>
  <si>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</si>
  <si>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</si>
  <si>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</si>
  <si>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</si>
  <si>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</si>
  <si>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</si>
  <si>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</si>
  <si>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</si>
  <si>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</si>
  <si>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</si>
  <si>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</si>
  <si>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</si>
  <si>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</si>
  <si>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</si>
  <si>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</si>
  <si>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</si>
  <si>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</si>
  <si>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</si>
  <si>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</si>
  <si>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</si>
  <si>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</si>
  <si>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</si>
  <si>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</si>
  <si>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</si>
  <si>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</si>
  <si>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</si>
  <si>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</si>
  <si>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</si>
  <si>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</si>
  <si>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</si>
  <si>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</si>
  <si>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</si>
  <si>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</si>
  <si>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</si>
  <si>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</si>
  <si>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</si>
  <si>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</si>
  <si>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</si>
  <si>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</si>
  <si>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</si>
  <si>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</si>
  <si>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</si>
  <si>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</si>
  <si>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</si>
  <si>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</si>
  <si>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</si>
  <si>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</si>
  <si>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</si>
  <si>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</si>
  <si>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</si>
  <si>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</si>
  <si>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</si>
  <si>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</si>
  <si>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</si>
  <si>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</si>
  <si>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</si>
  <si>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</si>
  <si>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</si>
  <si>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</si>
  <si>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</si>
  <si>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</si>
  <si>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</si>
  <si>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</si>
  <si>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</si>
  <si>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</si>
  <si>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</si>
  <si>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</si>
  <si>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</si>
  <si>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</si>
  <si>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</si>
  <si>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</si>
  <si>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</si>
  <si>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</si>
  <si>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</si>
  <si>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</si>
  <si>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</si>
  <si>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</si>
  <si>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</si>
  <si>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</si>
  <si>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</si>
  <si>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</si>
  <si>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</si>
  <si>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</si>
  <si>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</si>
  <si>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</si>
  <si>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</si>
  <si>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</si>
  <si>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</si>
  <si>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</si>
  <si>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</si>
  <si>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</si>
  <si>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</si>
  <si>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</si>
  <si>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</si>
  <si>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</si>
  <si>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</si>
  <si>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</si>
  <si>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</si>
  <si>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</si>
  <si>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</si>
  <si>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</si>
  <si>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</si>
  <si>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</si>
  <si>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</si>
  <si>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</si>
  <si>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</si>
  <si>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</si>
  <si>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</si>
  <si>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</si>
  <si>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</si>
  <si>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</si>
  <si>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</si>
  <si>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</si>
  <si>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</si>
  <si>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</si>
  <si>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</si>
  <si>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</si>
  <si>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</si>
  <si>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</si>
  <si>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</si>
  <si>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</si>
  <si>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</si>
  <si>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</si>
  <si>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</si>
  <si>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</si>
  <si>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</si>
  <si>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</si>
  <si>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</si>
  <si>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</si>
  <si>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</si>
  <si>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</si>
  <si>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</si>
  <si>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</si>
  <si>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</si>
  <si>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</si>
  <si>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</si>
  <si>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</si>
  <si>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</si>
  <si>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</si>
  <si>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</si>
  <si>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</si>
  <si>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</si>
  <si>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</si>
  <si>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</si>
  <si>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</si>
  <si>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</si>
  <si>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</si>
  <si>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</si>
  <si>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</si>
  <si>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</si>
  <si>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</si>
  <si>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</si>
  <si>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</si>
  <si>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</si>
  <si>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</si>
  <si>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</si>
  <si>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</si>
  <si>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</si>
  <si>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</si>
  <si>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</si>
  <si>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</si>
  <si>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</si>
  <si>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</si>
  <si>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</si>
  <si>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</si>
  <si>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</si>
  <si>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</si>
  <si>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</si>
  <si>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</si>
  <si>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</si>
  <si>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</si>
  <si>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</si>
  <si>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</si>
  <si>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</si>
  <si>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</si>
  <si>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</si>
  <si>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</si>
  <si>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</si>
  <si>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</si>
  <si>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</si>
  <si>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</si>
  <si>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</si>
  <si>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</si>
  <si>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</si>
  <si>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</si>
  <si>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</si>
  <si>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</si>
  <si>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</si>
  <si>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</si>
  <si>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</si>
  <si>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</si>
  <si>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</si>
  <si>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</si>
  <si>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</si>
  <si>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</si>
  <si>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</si>
  <si>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</si>
  <si>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</si>
  <si>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</si>
  <si>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</si>
  <si>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</si>
  <si>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</si>
  <si>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</si>
  <si>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</si>
  <si>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</si>
  <si>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</si>
  <si>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</si>
  <si>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</si>
  <si>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</si>
  <si>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</si>
  <si>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</si>
  <si>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</si>
  <si>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</si>
  <si>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</si>
  <si>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</si>
  <si>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</si>
  <si>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</si>
  <si>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</si>
  <si>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</si>
  <si>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</si>
  <si>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</si>
  <si>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</si>
  <si>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</si>
  <si>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</si>
  <si>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</si>
  <si>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</si>
  <si>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</si>
  <si>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</si>
  <si>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</si>
  <si>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</si>
  <si>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</si>
  <si>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</si>
  <si>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</si>
  <si>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</si>
  <si>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</si>
  <si>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</si>
  <si>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</si>
  <si>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</si>
  <si>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</si>
  <si>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</si>
  <si>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</si>
  <si>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</si>
  <si>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</si>
  <si>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</si>
  <si>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</si>
  <si>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</si>
  <si>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</si>
  <si>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</si>
  <si>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</si>
  <si>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</si>
  <si>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</si>
  <si>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</si>
  <si>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</si>
  <si>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</si>
  <si>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</si>
  <si>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</si>
  <si>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</si>
  <si>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</si>
  <si>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</si>
  <si>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</si>
  <si>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</si>
  <si>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</si>
  <si>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</si>
  <si>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</si>
  <si>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</si>
  <si>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</si>
  <si>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</si>
  <si>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</si>
  <si>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</si>
  <si>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</si>
  <si>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</si>
  <si>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</si>
  <si>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</si>
  <si>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</si>
  <si>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</si>
  <si>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</si>
  <si>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</si>
  <si>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</si>
  <si>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</si>
  <si>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</si>
  <si>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</si>
  <si>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</si>
  <si>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</si>
  <si>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</si>
  <si>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</si>
  <si>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</si>
  <si>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</si>
  <si>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</si>
  <si>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</si>
  <si>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</si>
  <si>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</si>
  <si>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</si>
  <si>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</si>
  <si>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</si>
  <si>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</si>
  <si>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</si>
  <si>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</si>
  <si>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</si>
  <si>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</si>
  <si>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</si>
  <si>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</si>
  <si>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</si>
  <si>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</si>
  <si>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</si>
  <si>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</si>
  <si>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</si>
  <si>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</si>
  <si>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</si>
  <si>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</si>
  <si>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</si>
  <si>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</si>
  <si>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</si>
  <si>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</si>
  <si>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</si>
  <si>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</si>
  <si>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</si>
  <si>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</si>
  <si>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</si>
  <si>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</si>
  <si>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</si>
  <si>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</si>
  <si>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</si>
  <si>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</si>
  <si>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</si>
  <si>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</si>
  <si>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</si>
  <si>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</si>
  <si>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</si>
  <si>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</si>
  <si>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</si>
  <si>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</si>
  <si>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</si>
  <si>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</si>
  <si>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</si>
  <si>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</si>
  <si>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</si>
  <si>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</si>
  <si>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</si>
  <si>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</si>
  <si>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</si>
  <si>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</si>
  <si>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</si>
  <si>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</si>
  <si>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</si>
  <si>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</si>
  <si>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</si>
  <si>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</si>
  <si>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</si>
  <si>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</si>
  <si>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</si>
  <si>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</si>
  <si>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</si>
  <si>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</si>
  <si>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</si>
  <si>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</si>
  <si>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</si>
  <si>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</si>
  <si>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</si>
  <si>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</si>
  <si>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</si>
  <si>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</si>
  <si>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</si>
  <si>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</si>
  <si>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</si>
  <si>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</si>
  <si>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</si>
  <si>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</si>
  <si>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</si>
  <si>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</si>
  <si>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</si>
  <si>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</si>
  <si>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</si>
  <si>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</si>
  <si>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</si>
  <si>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</si>
  <si>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</si>
  <si>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</si>
  <si>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</si>
  <si>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</si>
  <si>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</si>
  <si>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</si>
  <si>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</si>
  <si>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</si>
  <si>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</si>
  <si>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</si>
  <si>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</si>
  <si>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</si>
  <si>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</si>
  <si>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</si>
  <si>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</si>
  <si>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</si>
  <si>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</si>
  <si>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</si>
  <si>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</si>
  <si>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</si>
  <si>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</si>
  <si>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</si>
  <si>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</si>
  <si>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</si>
  <si>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</si>
  <si>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</si>
  <si>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</si>
  <si>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</si>
  <si>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</si>
  <si>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</si>
  <si>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</si>
  <si>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</si>
  <si>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</si>
  <si>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</si>
  <si>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</si>
  <si>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</si>
  <si>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</si>
  <si>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</si>
  <si>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</si>
  <si>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</si>
  <si>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</si>
  <si>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</si>
  <si>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</si>
  <si>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</si>
  <si>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</si>
  <si>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</si>
  <si>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</si>
  <si>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</si>
  <si>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</si>
  <si>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</si>
  <si>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</si>
  <si>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</si>
  <si>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</si>
  <si>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</si>
  <si>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</si>
  <si>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</si>
  <si>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</si>
  <si>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</si>
  <si>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</si>
  <si>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</si>
  <si>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</si>
  <si>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</si>
  <si>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</si>
  <si>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</si>
  <si>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</si>
  <si>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</si>
  <si>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</si>
  <si>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</si>
  <si>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</si>
  <si>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</si>
  <si>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</si>
  <si>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</si>
  <si>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</si>
  <si>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</si>
  <si>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</si>
  <si>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</si>
  <si>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</si>
  <si>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</si>
  <si>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</si>
  <si>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</si>
  <si>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</si>
  <si>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</si>
  <si>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</si>
  <si>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</si>
  <si>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</si>
  <si>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</si>
  <si>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</si>
  <si>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</si>
  <si>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</si>
  <si>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</si>
  <si>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</si>
  <si>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</si>
  <si>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</si>
  <si>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</si>
  <si>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</si>
  <si>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</si>
  <si>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</si>
  <si>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</si>
  <si>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</si>
  <si>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</si>
  <si>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</si>
  <si>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</si>
  <si>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</si>
  <si>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</si>
  <si>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</si>
  <si>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</si>
  <si>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</si>
  <si>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</si>
  <si>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</si>
  <si>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</si>
  <si>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</si>
  <si>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</si>
  <si>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</si>
  <si>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</si>
  <si>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</si>
  <si>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</si>
  <si>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</si>
  <si>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</si>
  <si>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</si>
  <si>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</si>
  <si>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</si>
  <si>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</si>
  <si>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</si>
  <si>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</si>
  <si>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</si>
  <si>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</si>
  <si>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</si>
  <si>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</si>
  <si>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</si>
  <si>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</si>
  <si>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</si>
  <si>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</si>
  <si>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</si>
  <si>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</si>
  <si>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</si>
  <si>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</si>
  <si>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</si>
  <si>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</si>
  <si>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</si>
  <si>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</si>
  <si>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</si>
  <si>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</si>
  <si>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</si>
  <si>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</si>
  <si>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</si>
  <si>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</si>
  <si>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</si>
  <si>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</si>
  <si>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</si>
  <si>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</si>
  <si>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</si>
  <si>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</si>
  <si>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</si>
  <si>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</si>
  <si>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</si>
  <si>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</si>
  <si>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</si>
  <si>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</si>
  <si>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</si>
  <si>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</si>
  <si>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</si>
  <si>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</si>
  <si>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</si>
  <si>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</si>
  <si>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</si>
  <si>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</si>
  <si>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</si>
  <si>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</si>
  <si>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</si>
  <si>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</si>
  <si>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</si>
  <si>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</si>
  <si>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</si>
  <si>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</si>
  <si>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</si>
  <si>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</si>
  <si>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</si>
  <si>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</si>
  <si>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</si>
  <si>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</si>
  <si>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</si>
  <si>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</si>
  <si>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</si>
  <si>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</si>
  <si>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</si>
  <si>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</si>
  <si>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</si>
  <si>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</si>
  <si>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</si>
  <si>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</si>
  <si>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</si>
  <si>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</si>
  <si>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</si>
  <si>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</si>
  <si>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</si>
  <si>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</si>
  <si>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</si>
  <si>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</si>
  <si>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</si>
  <si>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</si>
  <si>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</si>
  <si>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</si>
  <si>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</si>
  <si>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</si>
  <si>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</si>
  <si>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</si>
  <si>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</si>
  <si>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</si>
  <si>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</si>
  <si>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</si>
  <si>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</si>
  <si>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</si>
  <si>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</si>
  <si>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</si>
  <si>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</si>
  <si>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</si>
  <si>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</si>
  <si>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</si>
  <si>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</si>
  <si>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</si>
  <si>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</si>
  <si>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</si>
  <si>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</si>
  <si>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</si>
  <si>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</si>
  <si>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</si>
  <si>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</si>
  <si>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</si>
  <si>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</si>
  <si>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</si>
  <si>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</si>
  <si>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</si>
  <si>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</si>
  <si>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</si>
  <si>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</si>
  <si>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</si>
  <si>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</si>
  <si>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</si>
  <si>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</si>
  <si>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</si>
  <si>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</si>
  <si>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</si>
  <si>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</si>
  <si>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</si>
  <si>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</si>
  <si>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</si>
  <si>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</si>
  <si>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</si>
  <si>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</si>
  <si>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</si>
  <si>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</si>
  <si>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</si>
  <si>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</si>
  <si>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</si>
  <si>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</si>
  <si>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</si>
  <si>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</si>
  <si>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</si>
  <si>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</si>
  <si>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</si>
  <si>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</si>
  <si>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</si>
  <si>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</si>
  <si>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</si>
  <si>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</si>
  <si>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</si>
  <si>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</si>
  <si>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</si>
  <si>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</si>
  <si>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</si>
  <si>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</si>
  <si>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</si>
  <si>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</si>
  <si>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</si>
  <si>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</si>
  <si>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</si>
  <si>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</si>
  <si>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</si>
  <si>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</si>
  <si>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</si>
  <si>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</si>
  <si>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</si>
  <si>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</si>
  <si>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</si>
  <si>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</si>
  <si>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</si>
  <si>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</si>
  <si>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</si>
  <si>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</si>
  <si>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</si>
  <si>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</si>
  <si>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</si>
  <si>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</si>
  <si>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</si>
  <si>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</si>
  <si>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</si>
  <si>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</si>
  <si>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</si>
  <si>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</si>
  <si>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</si>
  <si>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</si>
  <si>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</si>
  <si>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</si>
  <si>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</si>
  <si>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</si>
  <si>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</si>
  <si>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</si>
  <si>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</si>
  <si>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</si>
  <si>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</si>
  <si>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</si>
  <si>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</si>
  <si>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</si>
  <si>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</si>
  <si>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</si>
  <si>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</si>
  <si>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</si>
  <si>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</si>
  <si>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</si>
  <si>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</si>
  <si>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</si>
  <si>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</si>
  <si>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</si>
  <si>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</si>
  <si>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</si>
  <si>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</si>
  <si>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</si>
  <si>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</si>
  <si>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</si>
  <si>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</si>
  <si>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</si>
  <si>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</si>
  <si>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</si>
  <si>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</si>
  <si>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</si>
  <si>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</si>
  <si>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</si>
  <si>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</si>
  <si>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</si>
  <si>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</si>
  <si>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</si>
  <si>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</si>
  <si>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</si>
  <si>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</si>
  <si>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</si>
  <si>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</si>
  <si>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</si>
  <si>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</si>
  <si>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</si>
  <si>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</si>
  <si>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</si>
  <si>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</si>
  <si>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</si>
  <si>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</si>
  <si>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</si>
  <si>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</si>
  <si>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</si>
  <si>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</si>
  <si>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</si>
  <si>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</si>
  <si>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</si>
  <si>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</si>
  <si>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</si>
  <si>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</si>
  <si>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</si>
  <si>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</si>
  <si>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</si>
  <si>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</si>
  <si>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</si>
  <si>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</si>
  <si>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</si>
  <si>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</si>
  <si>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</si>
  <si>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</si>
  <si>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</si>
  <si>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</si>
  <si>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</si>
  <si>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</si>
  <si>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</si>
  <si>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</si>
  <si>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</si>
  <si>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</si>
  <si>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</si>
  <si>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</si>
  <si>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</si>
  <si>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</si>
  <si>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</si>
  <si>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</si>
  <si>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</si>
  <si>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</si>
  <si>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</si>
  <si>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</si>
  <si>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</si>
  <si>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</si>
  <si>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</si>
  <si>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</si>
  <si>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</si>
  <si>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</si>
  <si>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</si>
  <si>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</si>
  <si>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</si>
  <si>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</si>
  <si>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</si>
  <si>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</si>
  <si>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</si>
  <si>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</si>
  <si>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</si>
  <si>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</si>
  <si>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</si>
  <si>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</si>
  <si>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</si>
  <si>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</si>
  <si>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</si>
  <si>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</si>
  <si>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</si>
  <si>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</si>
  <si>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</si>
  <si>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</si>
  <si>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</si>
  <si>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</si>
  <si>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</si>
  <si>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</si>
  <si>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</si>
  <si>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</si>
  <si>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</si>
  <si>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</si>
  <si>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</si>
  <si>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</si>
  <si>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</si>
  <si>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</si>
  <si>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</si>
  <si>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</si>
  <si>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</si>
  <si>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</si>
  <si>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</si>
  <si>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</si>
  <si>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</si>
  <si>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</si>
  <si>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</si>
  <si>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</si>
  <si>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</si>
  <si>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</si>
  <si>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</si>
  <si>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</si>
  <si>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</si>
  <si>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</si>
  <si>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</si>
  <si>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</si>
  <si>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</si>
  <si>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</si>
  <si>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</si>
  <si>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</si>
  <si>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</si>
  <si>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</si>
  <si>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</si>
  <si>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</si>
  <si>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</si>
  <si>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</si>
  <si>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</si>
  <si>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</si>
  <si>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</si>
  <si>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</si>
  <si>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</si>
  <si>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</si>
  <si>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</si>
  <si>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</si>
  <si>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</si>
  <si>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</si>
  <si>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</si>
  <si>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</si>
  <si>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</si>
  <si>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</si>
  <si>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</si>
  <si>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</si>
  <si>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</si>
  <si>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</si>
  <si>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</si>
  <si>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</si>
  <si>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</si>
  <si>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</si>
  <si>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</si>
  <si>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</si>
  <si>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</si>
  <si>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</si>
  <si>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</si>
  <si>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</si>
  <si>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</si>
  <si>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</si>
  <si>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</si>
  <si>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</si>
  <si>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</si>
  <si>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</si>
  <si>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</si>
  <si>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</si>
  <si>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</si>
  <si>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</si>
  <si>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</si>
  <si>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</si>
  <si>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</si>
  <si>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</si>
  <si>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</si>
  <si>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</si>
  <si>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</si>
  <si>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</si>
  <si>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</si>
  <si>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</si>
  <si>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</si>
  <si>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</si>
  <si>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</si>
  <si>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</si>
  <si>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</si>
  <si>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</si>
  <si>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</si>
  <si>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</si>
  <si>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</si>
  <si>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</si>
  <si>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</si>
  <si>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</si>
  <si>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</si>
  <si>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</si>
  <si>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</si>
  <si>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</si>
  <si>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</si>
  <si>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</si>
  <si>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</si>
  <si>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</si>
  <si>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</si>
  <si>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</si>
  <si>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</si>
  <si>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</si>
  <si>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</si>
  <si>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</si>
  <si>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</si>
  <si>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</si>
  <si>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</si>
  <si>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</si>
  <si>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</si>
  <si>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</si>
  <si>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</si>
  <si>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</si>
  <si>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</si>
  <si>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</si>
  <si>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</si>
  <si>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</si>
  <si>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</si>
  <si>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</si>
  <si>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</si>
  <si>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</si>
  <si>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</si>
  <si>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</si>
  <si>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</si>
  <si>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</si>
  <si>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</si>
  <si>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</si>
  <si>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</si>
  <si>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</si>
  <si>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</si>
  <si>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</si>
  <si>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</si>
  <si>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</si>
  <si>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</si>
  <si>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</si>
  <si>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</si>
  <si>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</si>
  <si>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</si>
  <si>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</si>
  <si>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</si>
  <si>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</si>
  <si>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</si>
  <si>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</si>
  <si>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</si>
  <si>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</si>
  <si>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</si>
  <si>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</si>
  <si>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</si>
  <si>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</si>
  <si>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</si>
  <si>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</si>
  <si>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</si>
  <si>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</si>
  <si>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</si>
  <si>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</si>
  <si>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</si>
  <si>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</si>
  <si>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</si>
  <si>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</si>
  <si>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</si>
  <si>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</si>
  <si>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</si>
  <si>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</si>
  <si>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</si>
  <si>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</si>
  <si>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</si>
  <si>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</si>
  <si>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</si>
  <si>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</si>
  <si>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</si>
  <si>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</si>
  <si>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</si>
  <si>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</si>
  <si>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</si>
  <si>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</si>
  <si>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</si>
  <si>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</si>
  <si>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</si>
  <si>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</si>
  <si>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</si>
  <si>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</si>
  <si>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</si>
  <si>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</si>
  <si>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</si>
  <si>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</si>
  <si>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</si>
  <si>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</si>
  <si>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</si>
  <si>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</si>
  <si>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</si>
  <si>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</si>
  <si>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</si>
  <si>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</si>
  <si>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</si>
  <si>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</si>
  <si>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</si>
  <si>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</si>
  <si>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</si>
  <si>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</si>
  <si>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</si>
  <si>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</si>
  <si>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</si>
  <si>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</si>
  <si>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</si>
  <si>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</si>
  <si>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</si>
  <si>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</si>
  <si>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</si>
  <si>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</si>
  <si>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</si>
  <si>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</si>
  <si>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</si>
  <si>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</si>
  <si>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</si>
  <si>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</si>
  <si>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</si>
  <si>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</si>
  <si>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</si>
  <si>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</si>
  <si>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</si>
  <si>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</si>
  <si>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</si>
  <si>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</si>
  <si>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</si>
  <si>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</si>
  <si>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</si>
  <si>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</si>
  <si>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</si>
  <si>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</si>
  <si>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</si>
  <si>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</si>
  <si>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</si>
  <si>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</si>
  <si>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</si>
  <si>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</si>
  <si>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</si>
  <si>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</si>
  <si>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</si>
  <si>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</si>
  <si>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</si>
  <si>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</si>
  <si>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</si>
  <si>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</si>
  <si>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</si>
  <si>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</si>
  <si>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</si>
  <si>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</si>
  <si>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</si>
  <si>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</si>
  <si>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</si>
  <si>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</si>
  <si>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</si>
  <si>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</si>
  <si>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</si>
  <si>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</si>
  <si>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</si>
  <si>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</si>
  <si>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</si>
  <si>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</si>
  <si>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</si>
  <si>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</si>
  <si>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</si>
  <si>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</si>
  <si>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</si>
  <si>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</si>
  <si>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</si>
  <si>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</si>
  <si>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</si>
  <si>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</si>
  <si>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</si>
  <si>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</si>
  <si>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</si>
  <si>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</si>
  <si>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</si>
  <si>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</si>
  <si>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</si>
  <si>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</si>
  <si>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</si>
  <si>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</si>
  <si>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</si>
  <si>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</si>
  <si>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</si>
  <si>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</si>
  <si>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</si>
  <si>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</si>
  <si>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</si>
  <si>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</si>
  <si>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</si>
  <si>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</si>
  <si>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</si>
  <si>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</si>
  <si>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</si>
  <si>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</si>
  <si>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</si>
  <si>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</si>
  <si>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</si>
  <si>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</si>
  <si>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</si>
  <si>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</si>
  <si>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</si>
  <si>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</si>
  <si>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</si>
  <si>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</si>
  <si>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</si>
  <si>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</si>
  <si>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</si>
  <si>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</si>
  <si>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</si>
  <si>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</si>
  <si>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</si>
  <si>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</si>
  <si>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</si>
  <si>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</si>
  <si>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</si>
  <si>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</si>
  <si>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</si>
  <si>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</si>
  <si>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</si>
  <si>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</si>
  <si>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</si>
  <si>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</si>
  <si>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</si>
  <si>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</si>
  <si>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</si>
  <si>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</si>
  <si>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</si>
  <si>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</si>
  <si>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</si>
  <si>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</si>
  <si>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</si>
  <si>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</si>
  <si>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</si>
  <si>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</si>
  <si>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</si>
  <si>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</si>
  <si>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</si>
  <si>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</si>
  <si>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</si>
  <si>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</si>
  <si>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</si>
  <si>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</si>
  <si>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</si>
  <si>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</si>
  <si>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</si>
  <si>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</si>
  <si>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</si>
  <si>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</si>
  <si>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</si>
  <si>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</si>
  <si>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</si>
  <si>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</si>
  <si>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</si>
  <si>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</si>
  <si>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</si>
  <si>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</si>
  <si>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</si>
  <si>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</si>
  <si>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</si>
  <si>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</si>
  <si>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</si>
  <si>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</si>
  <si>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</si>
  <si>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</si>
  <si>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</si>
  <si>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</si>
  <si>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</si>
  <si>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</si>
  <si>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</si>
  <si>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</si>
  <si>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</si>
  <si>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</si>
  <si>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</si>
  <si>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</si>
  <si>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</si>
  <si>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</si>
  <si>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</si>
  <si>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</si>
  <si>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</si>
  <si>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</si>
  <si>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</si>
  <si>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</si>
  <si>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</si>
  <si>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</si>
  <si>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</si>
  <si>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</si>
  <si>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</si>
  <si>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</si>
  <si>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</si>
  <si>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</si>
  <si>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</si>
  <si>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</si>
  <si>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</si>
  <si>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</si>
  <si>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</si>
  <si>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</si>
  <si>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</si>
  <si>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</si>
  <si>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</si>
  <si>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</si>
  <si>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</si>
  <si>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</si>
  <si>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</si>
  <si>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</si>
  <si>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</si>
  <si>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</si>
  <si>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</si>
  <si>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</si>
  <si>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</si>
  <si>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</si>
  <si>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</si>
  <si>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</si>
  <si>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</si>
  <si>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</si>
  <si>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</si>
  <si>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</si>
  <si>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</si>
  <si>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</si>
  <si>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</si>
  <si>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</si>
  <si>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</si>
  <si>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</si>
  <si>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</si>
  <si>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</si>
  <si>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</si>
  <si>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</si>
  <si>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</si>
  <si>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</si>
  <si>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</si>
  <si>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</si>
  <si>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</si>
  <si>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</si>
  <si>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</si>
  <si>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</si>
  <si>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</si>
  <si>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</si>
  <si>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</si>
  <si>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</si>
  <si>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</si>
  <si>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</si>
  <si>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</si>
  <si>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</si>
  <si>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</si>
  <si>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</si>
  <si>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</si>
  <si>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</si>
  <si>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</si>
  <si>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</si>
  <si>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</si>
  <si>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</si>
  <si>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</si>
  <si>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</si>
  <si>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</si>
  <si>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</si>
  <si>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</si>
  <si>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</si>
  <si>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</si>
  <si>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</si>
  <si>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</si>
  <si>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</si>
  <si>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</si>
  <si>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</si>
  <si>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</si>
  <si>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</si>
  <si>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</si>
  <si>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</si>
  <si>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</si>
  <si>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</si>
  <si>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</si>
  <si>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</si>
  <si>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</si>
  <si>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</si>
  <si>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</si>
  <si>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</si>
  <si>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</si>
  <si>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</si>
  <si>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</si>
  <si>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</si>
  <si>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</si>
  <si>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</si>
  <si>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</si>
  <si>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</si>
  <si>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</si>
  <si>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</si>
  <si>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</si>
  <si>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</si>
  <si>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</si>
  <si>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</si>
  <si>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</si>
  <si>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</si>
  <si>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</si>
  <si>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</si>
  <si>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</si>
  <si>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</si>
  <si>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</si>
  <si>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</si>
  <si>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</si>
  <si>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</si>
  <si>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</si>
  <si>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</si>
  <si>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</si>
  <si>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</si>
  <si>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</si>
  <si>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</si>
  <si>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</si>
  <si>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</si>
  <si>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</si>
  <si>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</si>
  <si>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</si>
  <si>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</si>
  <si>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</si>
  <si>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</si>
  <si>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</si>
  <si>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</si>
  <si>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</si>
  <si>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</si>
  <si>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</si>
  <si>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</si>
  <si>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</si>
  <si>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</si>
  <si>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</si>
  <si>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</si>
  <si>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</si>
  <si>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</si>
  <si>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</si>
  <si>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</si>
  <si>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</si>
  <si>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</si>
  <si>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</si>
  <si>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</si>
  <si>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</si>
  <si>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</si>
  <si>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</si>
  <si>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</si>
  <si>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</si>
  <si>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</si>
  <si>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</si>
  <si>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</si>
  <si>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</si>
  <si>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</si>
  <si>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</si>
  <si>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</si>
  <si>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</si>
  <si>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</si>
  <si>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</si>
  <si>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</si>
  <si>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</si>
  <si>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</si>
  <si>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</si>
  <si>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</si>
  <si>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</si>
  <si>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</si>
  <si>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</si>
  <si>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</si>
  <si>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</si>
  <si>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</si>
  <si>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</si>
  <si>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</si>
  <si>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</si>
  <si>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</si>
  <si>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</si>
  <si>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</si>
  <si>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</si>
  <si>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</si>
  <si>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</si>
  <si>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</si>
  <si>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</si>
  <si>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</si>
  <si>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</si>
  <si>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</si>
  <si>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</si>
  <si>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</si>
  <si>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</si>
  <si>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</si>
  <si>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</si>
  <si>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</si>
  <si>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</si>
  <si>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</si>
  <si>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</si>
  <si>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</si>
  <si>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</si>
  <si>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</si>
  <si>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</si>
  <si>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</si>
  <si>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</si>
  <si>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</si>
  <si>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</si>
  <si>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</si>
  <si>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</si>
  <si>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</si>
  <si>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</si>
  <si>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</si>
  <si>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</si>
  <si>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</si>
  <si>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</si>
  <si>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</si>
  <si>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</si>
  <si>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</si>
  <si>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</si>
  <si>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</si>
  <si>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</si>
  <si>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</si>
  <si>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</si>
  <si>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</si>
  <si>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</si>
  <si>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</si>
  <si>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</si>
  <si>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</si>
  <si>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</si>
  <si>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</si>
  <si>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</si>
  <si>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</si>
  <si>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</si>
  <si>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</si>
  <si>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</si>
  <si>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</si>
  <si>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</si>
  <si>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</si>
  <si>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</si>
  <si>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</si>
  <si>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</si>
  <si>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</si>
  <si>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</si>
  <si>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</si>
  <si>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</si>
  <si>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</si>
  <si>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</si>
  <si>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</si>
  <si>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</si>
  <si>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</si>
  <si>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</si>
  <si>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</si>
  <si>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</si>
  <si>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</si>
  <si>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</si>
  <si>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</si>
  <si>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</si>
  <si>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</si>
  <si>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</si>
  <si>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</si>
  <si>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</si>
  <si>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</si>
  <si>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</si>
  <si>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</si>
  <si>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</si>
  <si>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</si>
  <si>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</si>
  <si>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</si>
  <si>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</si>
  <si>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</si>
  <si>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</si>
  <si>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</si>
  <si>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</si>
  <si>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</si>
  <si>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</si>
  <si>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</si>
  <si>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</si>
  <si>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</si>
  <si>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</si>
  <si>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</si>
  <si>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</si>
  <si>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</si>
  <si>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</si>
  <si>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</si>
  <si>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</si>
  <si>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</si>
  <si>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</si>
  <si>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</si>
  <si>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</si>
  <si>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</si>
  <si>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</si>
  <si>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</si>
  <si>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</si>
  <si>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</si>
  <si>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</si>
  <si>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</si>
  <si>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</si>
  <si>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</si>
  <si>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</si>
  <si>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</si>
  <si>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</si>
  <si>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</si>
  <si>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</si>
  <si>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</si>
  <si>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</si>
  <si>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</si>
  <si>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</si>
  <si>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</si>
  <si>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</si>
  <si>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</si>
  <si>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</si>
  <si>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</si>
  <si>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</si>
  <si>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</si>
  <si>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</si>
  <si>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</si>
  <si>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</si>
  <si>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</si>
  <si>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</si>
  <si>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</si>
  <si>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</si>
  <si>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</si>
  <si>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</si>
  <si>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</si>
  <si>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</si>
  <si>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</si>
  <si>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</si>
  <si>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</si>
  <si>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</si>
  <si>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</si>
  <si>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</si>
  <si>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</si>
  <si>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</si>
  <si>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</si>
  <si>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</si>
  <si>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</si>
  <si>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</si>
  <si>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</si>
  <si>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</si>
  <si>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</si>
  <si>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</si>
  <si>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</si>
  <si>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</si>
  <si>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</si>
  <si>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</si>
  <si>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</si>
  <si>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</si>
  <si>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</si>
  <si>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</si>
  <si>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</si>
  <si>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</si>
  <si>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</si>
  <si>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</si>
  <si>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</si>
  <si>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</si>
  <si>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</si>
  <si>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</si>
  <si>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</si>
  <si>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</si>
  <si>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</si>
  <si>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</si>
  <si>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</si>
  <si>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</si>
  <si>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</si>
  <si>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</si>
  <si>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</si>
  <si>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</si>
  <si>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</si>
  <si>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</si>
  <si>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</si>
  <si>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</si>
  <si>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</si>
  <si>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</si>
  <si>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</si>
  <si>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</si>
  <si>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</si>
  <si>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</si>
  <si>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</si>
  <si>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</si>
  <si>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</si>
  <si>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</si>
  <si>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</si>
  <si>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</si>
  <si>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</si>
  <si>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</si>
  <si>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</si>
  <si>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</si>
  <si>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</si>
  <si>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</si>
  <si>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</si>
  <si>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</si>
  <si>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</si>
  <si>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</si>
  <si>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</si>
  <si>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</si>
  <si>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</si>
  <si>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</si>
  <si>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</si>
  <si>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</si>
  <si>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</si>
  <si>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</si>
  <si>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</si>
  <si>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</si>
  <si>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</si>
  <si>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</si>
  <si>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</si>
  <si>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</si>
  <si>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</si>
  <si>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</si>
  <si>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</si>
  <si>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</si>
  <si>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</si>
  <si>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</si>
  <si>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</si>
  <si>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</si>
  <si>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</si>
  <si>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</si>
  <si>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</si>
  <si>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</si>
  <si>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</si>
  <si>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</si>
  <si>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</si>
  <si>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</si>
  <si>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</si>
  <si>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</si>
  <si>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</si>
  <si>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</si>
  <si>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</si>
  <si>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</si>
  <si>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</si>
  <si>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</si>
  <si>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</si>
  <si>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</si>
  <si>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</si>
  <si>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</si>
  <si>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</si>
  <si>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</si>
  <si>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</si>
  <si>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</si>
  <si>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</si>
  <si>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</si>
  <si>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</si>
  <si>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</si>
  <si>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</si>
  <si>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</si>
  <si>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</si>
  <si>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</si>
  <si>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</si>
  <si>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</si>
  <si>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</si>
  <si>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</si>
  <si>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</si>
  <si>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</si>
  <si>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</si>
  <si>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</si>
  <si>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</si>
  <si>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</si>
  <si>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</si>
  <si>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</si>
  <si>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</si>
  <si>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</si>
  <si>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</si>
  <si>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</si>
  <si>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</si>
  <si>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</si>
  <si>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</si>
  <si>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</si>
  <si>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</si>
  <si>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</si>
  <si>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</si>
  <si>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</si>
  <si>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</si>
  <si>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</si>
  <si>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</si>
  <si>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</si>
  <si>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</si>
  <si>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</si>
  <si>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</si>
  <si>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</si>
  <si>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</si>
  <si>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</si>
  <si>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</si>
  <si>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</si>
  <si>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</si>
  <si>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</si>
  <si>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</si>
  <si>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</si>
  <si>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</si>
  <si>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</si>
  <si>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</si>
  <si>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</si>
  <si>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</si>
  <si>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</si>
  <si>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</si>
  <si>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</si>
  <si>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</si>
  <si>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</si>
  <si>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</si>
  <si>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</si>
  <si>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</si>
  <si>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</si>
  <si>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</si>
  <si>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</si>
  <si>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</si>
  <si>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</si>
  <si>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</si>
  <si>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</si>
  <si>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</si>
  <si>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</si>
  <si>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</si>
  <si>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</si>
  <si>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</si>
  <si>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</si>
  <si>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</si>
  <si>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</si>
  <si>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</si>
  <si>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</si>
  <si>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</si>
  <si>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</si>
  <si>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</si>
  <si>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</si>
  <si>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</si>
  <si>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</si>
  <si>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</si>
  <si>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</si>
  <si>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</si>
  <si>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</si>
  <si>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</si>
  <si>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</si>
  <si>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</si>
  <si>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</si>
  <si>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</si>
  <si>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</si>
  <si>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</si>
  <si>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</si>
  <si>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</si>
  <si>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</si>
  <si>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</si>
  <si>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</si>
  <si>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</si>
  <si>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</si>
  <si>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</si>
  <si>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</si>
  <si>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</si>
  <si>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</si>
  <si>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</si>
  <si>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</si>
  <si>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</si>
  <si>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</si>
  <si>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</si>
  <si>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</si>
  <si>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</si>
  <si>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</si>
  <si>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</si>
  <si>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</si>
  <si>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</si>
  <si>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</si>
  <si>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</si>
  <si>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</si>
  <si>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</si>
  <si>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</si>
  <si>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</si>
  <si>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</si>
  <si>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</si>
  <si>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</si>
  <si>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</si>
  <si>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</si>
  <si>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</si>
  <si>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</si>
  <si>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</si>
  <si>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</si>
  <si>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</si>
  <si>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</si>
  <si>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</si>
  <si>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</si>
  <si>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</si>
  <si>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</si>
  <si>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</si>
  <si>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</si>
  <si>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</si>
  <si>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</si>
  <si>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</si>
  <si>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</si>
  <si>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</si>
  <si>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</si>
  <si>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</si>
  <si>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</si>
  <si>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</si>
  <si>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</si>
  <si>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</si>
  <si>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</si>
  <si>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</si>
  <si>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</si>
  <si>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</si>
  <si>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</si>
  <si>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</si>
  <si>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</si>
  <si>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</si>
  <si>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</si>
  <si>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</si>
  <si>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</si>
  <si>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</si>
  <si>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</si>
  <si>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</si>
  <si>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</si>
  <si>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</si>
  <si>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</si>
  <si>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</si>
  <si>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</si>
  <si>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</si>
  <si>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</si>
  <si>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</si>
  <si>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</si>
  <si>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</si>
  <si>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</si>
  <si>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</si>
  <si>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</si>
  <si>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</si>
  <si>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</si>
  <si>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</si>
  <si>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</si>
  <si>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</si>
  <si>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</si>
  <si>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</si>
  <si>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</si>
  <si>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</si>
  <si>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</si>
  <si>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</si>
  <si>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</si>
  <si>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</si>
  <si>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</si>
  <si>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</si>
  <si>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</si>
  <si>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</si>
  <si>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</si>
  <si>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</si>
  <si>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</si>
  <si>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</si>
  <si>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</si>
  <si>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</si>
  <si>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</si>
  <si>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</si>
  <si>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</si>
  <si>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</si>
  <si>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</si>
  <si>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</si>
  <si>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</si>
  <si>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</si>
  <si>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</si>
  <si>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</si>
  <si>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</si>
  <si>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</si>
  <si>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</si>
  <si>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</si>
  <si>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</si>
  <si>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</si>
  <si>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</si>
  <si>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</si>
  <si>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</si>
  <si>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</si>
  <si>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</si>
  <si>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</si>
  <si>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</si>
  <si>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</si>
  <si>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</si>
  <si>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</si>
  <si>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</si>
  <si>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</si>
  <si>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</si>
  <si>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</si>
  <si>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</si>
  <si>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</si>
  <si>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</si>
  <si>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</si>
  <si>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</si>
  <si>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</si>
  <si>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</si>
  <si>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</si>
  <si>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</si>
  <si>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</si>
  <si>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</si>
  <si>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</si>
  <si>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</si>
  <si>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</si>
  <si>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</si>
  <si>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</si>
  <si>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</si>
  <si>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</si>
  <si>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</si>
  <si>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</si>
  <si>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</si>
  <si>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</si>
  <si>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</si>
  <si>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</si>
  <si>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</si>
  <si>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</si>
  <si>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</si>
  <si>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</si>
  <si>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</si>
  <si>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</si>
  <si>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</si>
  <si>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</si>
  <si>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</si>
  <si>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</si>
  <si>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</si>
  <si>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</si>
  <si>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</si>
  <si>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</si>
  <si>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</si>
  <si>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</si>
  <si>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</si>
  <si>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</si>
  <si>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</si>
  <si>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</si>
  <si>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</si>
  <si>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</si>
  <si>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</si>
  <si>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</si>
  <si>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</si>
  <si>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</si>
  <si>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</si>
  <si>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</si>
  <si>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</si>
  <si>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</si>
  <si>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</si>
  <si>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</si>
  <si>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</si>
  <si>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</si>
  <si>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</si>
  <si>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</si>
  <si>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</si>
  <si>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</si>
  <si>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</si>
  <si>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</si>
  <si>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</si>
  <si>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</si>
  <si>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</si>
  <si>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</si>
  <si>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</si>
  <si>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</si>
  <si>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</si>
  <si>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</si>
  <si>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</si>
  <si>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</si>
  <si>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</si>
  <si>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</si>
  <si>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</si>
  <si>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</si>
  <si>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</si>
  <si>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</si>
  <si>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</si>
  <si>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</si>
  <si>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</si>
  <si>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</si>
  <si>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</si>
  <si>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</si>
  <si>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</si>
  <si>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</si>
  <si>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</si>
  <si>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</si>
  <si>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</si>
  <si>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</si>
  <si>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</si>
  <si>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</si>
  <si>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</si>
  <si>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</si>
  <si>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</si>
  <si>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</si>
  <si>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</si>
  <si>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</si>
  <si>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</si>
  <si>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</si>
  <si>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</si>
  <si>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</si>
  <si>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</si>
  <si>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</si>
  <si>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</si>
  <si>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</si>
  <si>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</si>
  <si>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</si>
  <si>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</si>
  <si>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</si>
  <si>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</si>
  <si>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</si>
  <si>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</si>
  <si>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</si>
  <si>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</si>
  <si>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</si>
  <si>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</si>
  <si>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</si>
  <si>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</si>
  <si>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</si>
  <si>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</si>
  <si>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</si>
  <si>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</si>
  <si>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</si>
  <si>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</si>
  <si>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</si>
  <si>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</si>
  <si>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</si>
  <si>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</si>
  <si>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</si>
  <si>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</si>
  <si>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</si>
  <si>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</si>
  <si>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</si>
  <si>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</si>
  <si>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</si>
  <si>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</si>
  <si>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</si>
  <si>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</si>
  <si>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</si>
  <si>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</si>
  <si>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</si>
  <si>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</si>
  <si>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</si>
  <si>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</si>
  <si>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</si>
  <si>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</si>
  <si>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</si>
  <si>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</si>
  <si>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</si>
  <si>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</si>
  <si>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</si>
  <si>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</si>
  <si>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</si>
  <si>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</si>
  <si>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</si>
  <si>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</si>
  <si>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</si>
  <si>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</si>
  <si>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</si>
  <si>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</si>
  <si>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</si>
  <si>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</si>
  <si>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</si>
  <si>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</si>
  <si>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</si>
  <si>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</si>
  <si>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</si>
  <si>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</si>
  <si>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</si>
  <si>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</si>
  <si>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</si>
  <si>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</si>
  <si>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</si>
  <si>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</si>
  <si>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</si>
  <si>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</si>
  <si>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</si>
  <si>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</si>
  <si>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</si>
  <si>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</si>
  <si>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</si>
  <si>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</si>
  <si>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</si>
  <si>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</si>
  <si>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</si>
  <si>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</si>
  <si>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</si>
  <si>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</si>
  <si>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</si>
  <si>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</si>
  <si>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</si>
  <si>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</si>
  <si>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</si>
  <si>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</si>
  <si>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</si>
  <si>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</si>
  <si>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</si>
  <si>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</si>
  <si>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</si>
  <si>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</si>
  <si>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</si>
  <si>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</si>
  <si>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</si>
  <si>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</si>
  <si>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</si>
  <si>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</si>
  <si>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</si>
  <si>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</si>
  <si>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</si>
  <si>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</si>
  <si>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</si>
  <si>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</si>
  <si>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</si>
  <si>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</si>
  <si>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</si>
  <si>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</si>
  <si>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</si>
  <si>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</si>
  <si>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</si>
  <si>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</si>
  <si>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</si>
  <si>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</si>
  <si>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</si>
  <si>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</si>
  <si>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</si>
  <si>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</si>
  <si>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</si>
  <si>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</si>
  <si>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</si>
  <si>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</si>
  <si>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</si>
  <si>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</si>
  <si>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</si>
  <si>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</si>
  <si>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</si>
  <si>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</si>
  <si>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</si>
  <si>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</si>
  <si>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</si>
  <si>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</si>
  <si>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</si>
  <si>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</si>
  <si>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</si>
  <si>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</si>
  <si>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</si>
  <si>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</si>
  <si>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</si>
  <si>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</si>
  <si>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</si>
  <si>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</si>
  <si>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</si>
  <si>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</si>
  <si>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</si>
  <si>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</si>
  <si>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</si>
  <si>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</si>
  <si>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</si>
  <si>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</si>
  <si>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</si>
  <si>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</si>
  <si>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</si>
  <si>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</si>
  <si>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</si>
  <si>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</si>
  <si>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</si>
  <si>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</si>
  <si>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</si>
  <si>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</si>
  <si>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</si>
  <si>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</si>
  <si>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</si>
  <si>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</si>
  <si>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</si>
  <si>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</si>
  <si>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</si>
  <si>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</si>
  <si>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</si>
  <si>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</si>
  <si>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</si>
  <si>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</si>
  <si>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</si>
  <si>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</si>
  <si>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</si>
  <si>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</si>
  <si>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</si>
  <si>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</si>
  <si>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</si>
  <si>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</si>
  <si>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</si>
  <si>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</si>
  <si>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</si>
  <si>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</si>
  <si>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</si>
  <si>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</si>
  <si>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</si>
  <si>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</si>
  <si>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</si>
  <si>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</si>
  <si>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</si>
  <si>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</si>
  <si>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</si>
  <si>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</si>
  <si>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</si>
  <si>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</si>
  <si>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</si>
  <si>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</si>
  <si>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</si>
  <si>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</si>
  <si>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</si>
  <si>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</si>
  <si>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</si>
  <si>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</si>
  <si>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</si>
  <si>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</si>
  <si>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</si>
  <si>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</si>
  <si>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</si>
  <si>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</si>
  <si>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</si>
  <si>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</si>
  <si>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</si>
  <si>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</si>
  <si>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</si>
  <si>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</si>
  <si>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</si>
  <si>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</si>
  <si>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</si>
  <si>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</si>
  <si>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</si>
  <si>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</si>
  <si>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</si>
  <si>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</si>
  <si>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</si>
  <si>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</si>
  <si>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</si>
  <si>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</si>
  <si>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</si>
  <si>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</si>
  <si>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</si>
  <si>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</si>
  <si>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</si>
  <si>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</si>
  <si>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</si>
  <si>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</si>
  <si>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</si>
  <si>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</si>
  <si>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</si>
  <si>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</si>
  <si>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</si>
  <si>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</si>
  <si>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</si>
  <si>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</si>
  <si>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</si>
  <si>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</si>
  <si>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</si>
  <si>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</si>
  <si>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</si>
  <si>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</si>
  <si>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</si>
  <si>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</si>
  <si>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</si>
  <si>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</si>
  <si>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</si>
  <si>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</si>
  <si>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</si>
  <si>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</si>
  <si>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</si>
  <si>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</si>
  <si>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</si>
  <si>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</si>
  <si>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</si>
  <si>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</si>
  <si>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</si>
  <si>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</si>
  <si>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</si>
  <si>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</si>
  <si>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</si>
  <si>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</si>
  <si>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</si>
  <si>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</si>
  <si>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</si>
  <si>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</si>
  <si>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</si>
  <si>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</si>
  <si>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</si>
  <si>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</si>
  <si>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</si>
  <si>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</si>
  <si>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</si>
  <si>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</si>
  <si>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</si>
  <si>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</si>
  <si>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</si>
  <si>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</si>
  <si>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</si>
  <si>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</si>
  <si>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</si>
  <si>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</si>
  <si>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</si>
  <si>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</si>
  <si>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</si>
  <si>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</si>
  <si>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</si>
  <si>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</si>
  <si>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</si>
  <si>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</si>
  <si>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</si>
  <si>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</si>
  <si>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</si>
  <si>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</si>
  <si>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</si>
  <si>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</si>
  <si>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</si>
  <si>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</si>
  <si>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</si>
  <si>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</si>
  <si>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</si>
  <si>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</si>
  <si>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</si>
  <si>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</si>
  <si>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</si>
  <si>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</si>
  <si>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</si>
  <si>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</si>
  <si>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</si>
  <si>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</si>
  <si>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</si>
  <si>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</si>
  <si>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</si>
  <si>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</si>
  <si>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</si>
  <si>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</si>
  <si>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</si>
  <si>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</si>
  <si>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</si>
  <si>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</si>
  <si>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</si>
  <si>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</si>
  <si>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</si>
  <si>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</si>
  <si>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</si>
  <si>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</si>
  <si>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</si>
  <si>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</si>
  <si>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</si>
  <si>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</si>
  <si>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</si>
  <si>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</si>
  <si>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</si>
  <si>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</si>
  <si>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</si>
  <si>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</si>
  <si>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</si>
  <si>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</si>
  <si>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</si>
  <si>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</si>
  <si>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</si>
  <si>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</si>
  <si>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</si>
  <si>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</si>
  <si>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</si>
  <si>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</si>
  <si>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</si>
  <si>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</si>
  <si>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</si>
  <si>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</si>
  <si>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</si>
  <si>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</si>
  <si>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</si>
  <si>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</si>
  <si>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</si>
  <si>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</si>
  <si>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</si>
  <si>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</si>
  <si>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</si>
  <si>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</si>
  <si>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</si>
  <si>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</si>
  <si>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</si>
  <si>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</si>
  <si>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</si>
  <si>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</si>
  <si>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</si>
  <si>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</si>
  <si>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</si>
  <si>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</si>
  <si>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</si>
  <si>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</si>
  <si>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</si>
  <si>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</si>
  <si>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</si>
  <si>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</si>
  <si>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</si>
  <si>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</si>
  <si>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</si>
  <si>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</si>
  <si>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</si>
  <si>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</si>
  <si>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</si>
  <si>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</si>
  <si>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</si>
  <si>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</si>
  <si>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</si>
  <si>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</si>
  <si>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</si>
  <si>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</si>
  <si>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</si>
  <si>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</si>
  <si>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</si>
  <si>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</si>
  <si>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</si>
  <si>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</si>
  <si>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</si>
  <si>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</si>
  <si>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</si>
  <si>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</si>
  <si>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</si>
  <si>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</si>
  <si>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</si>
  <si>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</si>
  <si>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</si>
  <si>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</si>
  <si>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</si>
  <si>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</si>
  <si>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</si>
  <si>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</si>
  <si>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</si>
  <si>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</si>
  <si>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</si>
  <si>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</si>
  <si>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</si>
  <si>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</si>
  <si>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</si>
  <si>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</si>
  <si>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</si>
  <si>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</si>
  <si>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</si>
  <si>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</si>
  <si>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</si>
  <si>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</si>
  <si>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</si>
  <si>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</si>
  <si>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</si>
  <si>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</si>
  <si>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</si>
  <si>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</si>
  <si>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</si>
  <si>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</si>
  <si>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</si>
  <si>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</si>
  <si>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</si>
  <si>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</si>
  <si>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</si>
  <si>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</si>
  <si>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</si>
  <si>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</si>
  <si>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</si>
  <si>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</si>
  <si>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</si>
  <si>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</si>
  <si>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</si>
  <si>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</si>
  <si>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</si>
  <si>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</si>
  <si>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</si>
  <si>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</si>
  <si>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</si>
  <si>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</si>
  <si>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</si>
  <si>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</si>
  <si>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</si>
  <si>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</si>
  <si>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</si>
  <si>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</si>
  <si>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</si>
  <si>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</si>
  <si>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</si>
  <si>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</si>
  <si>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</si>
  <si>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</si>
  <si>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</si>
  <si>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</si>
  <si>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</si>
  <si>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</si>
  <si>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</si>
  <si>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</si>
  <si>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</si>
  <si>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</si>
  <si>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</si>
  <si>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</si>
  <si>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</si>
  <si>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</si>
  <si>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</si>
  <si>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</si>
  <si>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</si>
  <si>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</si>
  <si>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</si>
  <si>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</si>
  <si>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</si>
  <si>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</si>
  <si>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</si>
  <si>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</si>
  <si>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</si>
  <si>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</si>
  <si>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</si>
  <si>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</si>
  <si>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</si>
  <si>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</si>
  <si>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</si>
  <si>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</si>
  <si>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</si>
  <si>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</si>
  <si>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</si>
  <si>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</si>
  <si>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</si>
  <si>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</si>
  <si>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</si>
  <si>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</si>
  <si>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</si>
  <si>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</si>
  <si>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</si>
  <si>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</si>
  <si>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</si>
  <si>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</si>
  <si>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</si>
  <si>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</si>
  <si>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</si>
  <si>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</si>
  <si>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</si>
  <si>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</si>
  <si>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</si>
  <si>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</si>
  <si>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</si>
  <si>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</si>
  <si>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</si>
  <si>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</si>
  <si>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</si>
  <si>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</si>
  <si>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</si>
  <si>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</si>
  <si>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</si>
  <si>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</si>
  <si>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</si>
  <si>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</si>
  <si>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</si>
  <si>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</si>
  <si>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</si>
  <si>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</si>
  <si>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</si>
  <si>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</si>
  <si>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</si>
  <si>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</si>
  <si>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</si>
  <si>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</si>
  <si>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</si>
  <si>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</si>
  <si>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</si>
  <si>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</si>
  <si>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</si>
  <si>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</si>
  <si>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</si>
  <si>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</si>
  <si>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</si>
  <si>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</si>
  <si>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</si>
  <si>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</si>
  <si>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</si>
  <si>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</si>
  <si>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</si>
  <si>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</si>
  <si>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</si>
  <si>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</si>
  <si>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</si>
  <si>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</si>
  <si>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</si>
  <si>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</si>
  <si>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</si>
  <si>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</si>
  <si>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</si>
  <si>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</si>
  <si>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</si>
  <si>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</si>
  <si>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</si>
  <si>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</si>
  <si>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</si>
  <si>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</si>
  <si>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</si>
  <si>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</si>
  <si>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</si>
  <si>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</si>
  <si>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</si>
  <si>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</si>
  <si>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</si>
  <si>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</si>
  <si>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</si>
  <si>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</si>
  <si>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</si>
  <si>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</si>
  <si>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</si>
  <si>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</si>
  <si>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</si>
  <si>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</si>
  <si>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</si>
  <si>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</si>
  <si>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</si>
  <si>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</si>
  <si>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</si>
  <si>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</si>
  <si>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</si>
  <si>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</si>
  <si>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</si>
  <si>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</si>
  <si>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</si>
  <si>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</si>
  <si>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</si>
  <si>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</si>
  <si>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</si>
  <si>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</si>
  <si>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</si>
  <si>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</si>
  <si>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</si>
  <si>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</si>
  <si>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</si>
  <si>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</si>
  <si>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</si>
  <si>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</si>
  <si>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</si>
  <si>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</si>
  <si>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</si>
  <si>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</si>
  <si>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</si>
  <si>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</si>
  <si>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</si>
  <si>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</si>
  <si>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</si>
  <si>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</si>
  <si>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</si>
  <si>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</si>
  <si>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</si>
  <si>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</si>
  <si>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</si>
  <si>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</si>
  <si>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</si>
  <si>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</si>
  <si>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</si>
  <si>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</si>
  <si>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</si>
  <si>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</si>
  <si>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</si>
  <si>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</si>
  <si>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</si>
  <si>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</si>
  <si>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</si>
  <si>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</si>
  <si>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</si>
  <si>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</si>
  <si>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</si>
  <si>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</si>
  <si>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</si>
  <si>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</si>
  <si>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</si>
  <si>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</si>
  <si>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</si>
  <si>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</si>
  <si>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</si>
  <si>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</si>
  <si>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</si>
  <si>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</si>
  <si>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</si>
  <si>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</si>
  <si>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</si>
  <si>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</si>
  <si>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</si>
  <si>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</si>
  <si>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</si>
  <si>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</si>
  <si>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</si>
  <si>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</si>
  <si>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</si>
  <si>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</si>
  <si>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</si>
  <si>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</si>
  <si>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</si>
  <si>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</si>
  <si>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</si>
  <si>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</si>
  <si>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</si>
  <si>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</si>
  <si>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</si>
  <si>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</si>
  <si>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</si>
  <si>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</si>
  <si>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</si>
  <si>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</si>
  <si>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</si>
  <si>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</si>
  <si>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</si>
  <si>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</si>
  <si>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</si>
  <si>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</si>
  <si>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</si>
  <si>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</si>
  <si>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</si>
  <si>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</si>
  <si>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</si>
  <si>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</si>
  <si>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</si>
  <si>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</si>
  <si>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</si>
  <si>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</si>
  <si>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</si>
  <si>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</si>
  <si>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</si>
  <si>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</si>
  <si>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</si>
  <si>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</si>
  <si>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</si>
  <si>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</si>
  <si>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</si>
  <si>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</si>
  <si>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</si>
  <si>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</si>
  <si>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</si>
  <si>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</si>
  <si>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</si>
  <si>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</si>
  <si>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</si>
  <si>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</si>
  <si>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</si>
  <si>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</si>
  <si>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</si>
  <si>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</si>
  <si>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</si>
  <si>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</si>
  <si>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</si>
  <si>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</si>
  <si>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</si>
  <si>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</si>
  <si>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</si>
  <si>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</si>
  <si>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</si>
  <si>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</si>
  <si>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</si>
  <si>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</si>
  <si>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</si>
  <si>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</si>
  <si>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</si>
  <si>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</si>
  <si>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</si>
  <si>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</si>
  <si>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</si>
  <si>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</si>
  <si>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</si>
  <si>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</si>
  <si>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</si>
  <si>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</si>
  <si>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</si>
  <si>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</si>
  <si>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</si>
  <si>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</si>
  <si>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</si>
  <si>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</si>
  <si>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</si>
  <si>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</si>
  <si>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</si>
  <si>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</si>
  <si>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</si>
  <si>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</si>
  <si>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</si>
  <si>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</si>
  <si>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</si>
  <si>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</si>
  <si>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</si>
  <si>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</si>
  <si>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</si>
  <si>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</si>
  <si>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</si>
  <si>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</si>
  <si>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</si>
  <si>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</si>
  <si>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</si>
  <si>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</si>
  <si>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</si>
  <si>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</si>
  <si>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</si>
  <si>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</si>
  <si>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</si>
  <si>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</si>
  <si>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</si>
  <si>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</si>
  <si>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</si>
  <si>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</si>
  <si>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</si>
  <si>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</si>
  <si>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</si>
  <si>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</si>
  <si>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</si>
  <si>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</si>
  <si>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</si>
  <si>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</si>
  <si>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</si>
  <si>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</si>
  <si>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</si>
  <si>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</si>
  <si>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</si>
  <si>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</si>
  <si>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</si>
  <si>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</si>
  <si>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</si>
  <si>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</si>
  <si>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</si>
  <si>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</si>
  <si>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</si>
  <si>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</si>
  <si>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</si>
  <si>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</si>
  <si>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</si>
  <si>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</si>
  <si>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</si>
  <si>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</si>
  <si>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</si>
  <si>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</si>
  <si>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</si>
  <si>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</si>
  <si>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</si>
  <si>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</si>
  <si>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</si>
  <si>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</si>
  <si>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</si>
  <si>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</si>
  <si>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</si>
  <si>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</si>
  <si>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</si>
  <si>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</si>
  <si>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</si>
  <si>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</si>
  <si>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</si>
  <si>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</si>
  <si>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</si>
  <si>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</si>
  <si>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</si>
  <si>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</si>
  <si>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</si>
  <si>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</si>
  <si>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</si>
  <si>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</si>
  <si>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</si>
  <si>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</si>
  <si>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</si>
  <si>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</si>
  <si>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</si>
  <si>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</si>
  <si>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</si>
  <si>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</si>
  <si>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</si>
  <si>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</si>
  <si>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</si>
  <si>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</si>
  <si>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</si>
  <si>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</si>
  <si>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</si>
  <si>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</si>
  <si>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</si>
  <si>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</si>
  <si>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</si>
  <si>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</si>
  <si>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</si>
  <si>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</si>
  <si>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</si>
  <si>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</si>
  <si>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</si>
  <si>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</si>
  <si>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</si>
  <si>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</si>
  <si>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</si>
  <si>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</si>
  <si>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</si>
  <si>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</si>
  <si>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</si>
  <si>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</si>
  <si>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</si>
  <si>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</si>
  <si>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</si>
  <si>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</si>
  <si>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</si>
  <si>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</si>
  <si>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</si>
  <si>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</si>
  <si>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</si>
  <si>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</si>
  <si>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</si>
  <si>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</si>
  <si>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</si>
  <si>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</si>
  <si>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</si>
  <si>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</si>
  <si>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</si>
  <si>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</si>
  <si>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</si>
  <si>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</si>
  <si>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</si>
  <si>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</si>
  <si>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</si>
  <si>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</si>
  <si>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</si>
  <si>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</si>
  <si>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</si>
  <si>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</si>
  <si>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</si>
  <si>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</si>
  <si>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</si>
  <si>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</si>
  <si>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</si>
  <si>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</si>
  <si>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</si>
  <si>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</si>
  <si>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</si>
  <si>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</si>
  <si>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</si>
  <si>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</si>
  <si>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</si>
  <si>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</si>
  <si>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</si>
  <si>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</si>
  <si>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</si>
  <si>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</si>
  <si>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</si>
  <si>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</si>
  <si>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</si>
  <si>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</si>
  <si>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</si>
  <si>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</si>
  <si>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</si>
  <si>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</si>
  <si>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</si>
  <si>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</si>
  <si>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</si>
  <si>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</si>
  <si>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</si>
  <si>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</si>
  <si>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</si>
  <si>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</si>
  <si>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</si>
  <si>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</si>
  <si>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</si>
  <si>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</si>
  <si>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</si>
  <si>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</si>
  <si>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</si>
  <si>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</si>
  <si>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</si>
  <si>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</si>
  <si>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</si>
  <si>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</si>
  <si>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</si>
  <si>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</si>
  <si>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</si>
  <si>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</si>
  <si>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</si>
  <si>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</si>
  <si>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</si>
  <si>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</si>
  <si>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</si>
  <si>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</si>
  <si>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</si>
  <si>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</si>
  <si>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</si>
  <si>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</si>
  <si>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</si>
  <si>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</si>
  <si>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</si>
  <si>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</si>
  <si>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</si>
  <si>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</si>
  <si>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</si>
  <si>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</si>
  <si>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</si>
  <si>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</si>
  <si>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</si>
  <si>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</si>
  <si>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</si>
  <si>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</si>
  <si>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</si>
  <si>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</si>
  <si>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</si>
  <si>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</si>
  <si>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</si>
  <si>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</si>
  <si>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</si>
  <si>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</si>
  <si>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</si>
  <si>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</si>
  <si>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</si>
  <si>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</si>
  <si>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</si>
  <si>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</si>
  <si>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</si>
  <si>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</si>
  <si>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</si>
  <si>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</si>
  <si>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</si>
  <si>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</si>
  <si>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</si>
  <si>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</si>
  <si>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</si>
  <si>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</si>
  <si>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</si>
  <si>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</si>
  <si>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</si>
  <si>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</si>
  <si>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</si>
  <si>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</si>
  <si>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</si>
  <si>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</si>
  <si>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</si>
  <si>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</si>
  <si>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</si>
  <si>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</si>
  <si>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</si>
  <si>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</si>
  <si>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</si>
  <si>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</si>
  <si>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</si>
  <si>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</si>
  <si>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</si>
  <si>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</si>
  <si>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</si>
  <si>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</si>
  <si>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</si>
  <si>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</si>
  <si>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</si>
  <si>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</si>
  <si>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</si>
  <si>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</si>
  <si>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</si>
  <si>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</si>
  <si>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</si>
  <si>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</si>
  <si>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</si>
  <si>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</si>
  <si>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</si>
  <si>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</si>
  <si>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</si>
  <si>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</si>
  <si>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</si>
  <si>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</si>
  <si>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</si>
  <si>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</si>
  <si>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</si>
  <si>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</si>
  <si>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</si>
  <si>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</si>
  <si>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</si>
  <si>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</si>
  <si>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</si>
  <si>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</si>
  <si>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</si>
  <si>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</si>
  <si>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</si>
  <si>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</si>
  <si>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</si>
  <si>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</si>
  <si>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</si>
  <si>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</si>
  <si>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</si>
  <si>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</si>
  <si>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</si>
  <si>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</si>
  <si>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</si>
  <si>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</si>
  <si>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</si>
  <si>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</si>
  <si>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</si>
  <si>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</si>
  <si>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</si>
  <si>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</si>
  <si>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</si>
  <si>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</si>
  <si>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</si>
  <si>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</si>
  <si>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</si>
  <si>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</si>
  <si>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</si>
  <si>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</si>
  <si>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</si>
  <si>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</si>
  <si>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</si>
  <si>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</si>
  <si>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</si>
  <si>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</si>
  <si>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</si>
  <si>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</si>
  <si>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</si>
  <si>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</si>
  <si>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</si>
  <si>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</si>
  <si>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</si>
  <si>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</si>
  <si>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</si>
  <si>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</si>
  <si>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</si>
  <si>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</si>
  <si>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</si>
  <si>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</si>
  <si>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</si>
  <si>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</si>
  <si>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</si>
  <si>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</si>
  <si>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</si>
  <si>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</si>
  <si>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</si>
  <si>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</si>
  <si>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</si>
  <si>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</si>
  <si>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</si>
  <si>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</si>
  <si>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</si>
  <si>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</si>
  <si>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</si>
  <si>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</si>
  <si>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</si>
  <si>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</si>
  <si>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</si>
  <si>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</si>
  <si>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</si>
  <si>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</si>
  <si>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</si>
  <si>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</si>
  <si>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</si>
  <si>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</si>
  <si>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</si>
  <si>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</si>
  <si>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</si>
  <si>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</si>
  <si>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</si>
  <si>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</si>
  <si>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</si>
  <si>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</si>
  <si>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</si>
  <si>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</si>
  <si>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</si>
  <si>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</si>
  <si>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</si>
  <si>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</si>
  <si>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</si>
  <si>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</si>
  <si>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</si>
  <si>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</si>
  <si>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</si>
  <si>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</si>
  <si>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</si>
  <si>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</si>
  <si>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</si>
  <si>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</si>
  <si>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</si>
  <si>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</si>
  <si>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</si>
  <si>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</si>
  <si>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</si>
  <si>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</si>
  <si>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</si>
  <si>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</si>
  <si>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</si>
  <si>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</si>
  <si>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</si>
  <si>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</si>
  <si>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</si>
  <si>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</si>
  <si>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</si>
  <si>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</si>
  <si>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</si>
  <si>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</si>
  <si>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</si>
  <si>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</si>
  <si>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</si>
  <si>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</si>
  <si>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</si>
  <si>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</si>
  <si>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</si>
  <si>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</si>
  <si>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</si>
  <si>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</si>
  <si>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</si>
  <si>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</si>
  <si>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</si>
  <si>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</si>
  <si>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</si>
  <si>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</si>
  <si>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</si>
  <si>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</si>
  <si>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</si>
  <si>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</si>
  <si>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</si>
  <si>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</si>
  <si>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</si>
  <si>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</si>
  <si>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</si>
  <si>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</si>
  <si>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</si>
  <si>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</si>
  <si>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</si>
  <si>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</si>
  <si>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</si>
  <si>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</si>
  <si>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</si>
  <si>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</si>
  <si>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</si>
  <si>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</si>
  <si>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</si>
  <si>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</si>
  <si>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</si>
  <si>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</si>
  <si>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</si>
  <si>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</si>
  <si>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</si>
  <si>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</si>
  <si>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</si>
  <si>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</si>
  <si>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</si>
  <si>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</si>
  <si>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</si>
  <si>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</si>
  <si>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</si>
  <si>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</si>
  <si>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</si>
  <si>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</si>
  <si>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</si>
  <si>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</si>
  <si>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</si>
  <si>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</si>
  <si>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</si>
  <si>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</si>
  <si>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</si>
  <si>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</si>
  <si>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</si>
  <si>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</si>
  <si>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</si>
  <si>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</si>
  <si>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</si>
  <si>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</si>
  <si>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</si>
  <si>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</si>
  <si>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</si>
  <si>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</si>
  <si>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</si>
  <si>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</si>
  <si>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</si>
  <si>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</si>
  <si>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</si>
  <si>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</si>
  <si>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</si>
  <si>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</si>
  <si>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</si>
  <si>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</si>
  <si>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</si>
  <si>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</si>
  <si>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</si>
  <si>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</si>
  <si>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</si>
  <si>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</si>
  <si>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</si>
  <si>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</si>
  <si>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</si>
  <si>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</si>
  <si>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</si>
  <si>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</si>
  <si>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</si>
  <si>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</si>
  <si>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</si>
  <si>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</si>
  <si>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</si>
  <si>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</si>
  <si>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</si>
  <si>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</si>
  <si>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</si>
  <si>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</si>
  <si>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</si>
  <si>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</si>
  <si>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</si>
  <si>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</si>
  <si>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</si>
  <si>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</si>
  <si>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</si>
  <si>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</si>
  <si>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</si>
  <si>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</si>
  <si>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</si>
  <si>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</si>
  <si>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</si>
  <si>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</si>
  <si>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</si>
  <si>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</si>
  <si>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</si>
  <si>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</si>
  <si>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</si>
  <si>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</si>
  <si>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</si>
  <si>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</si>
  <si>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</si>
  <si>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</si>
  <si>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</si>
  <si>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</si>
  <si>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</si>
  <si>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</si>
  <si>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</si>
  <si>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</si>
  <si>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</si>
  <si>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</si>
  <si>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</si>
  <si>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</si>
  <si>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</si>
  <si>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</si>
  <si>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</si>
  <si>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</si>
  <si>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</si>
  <si>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</si>
  <si>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</si>
  <si>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</si>
  <si>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</si>
  <si>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</si>
  <si>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</si>
  <si>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</si>
  <si>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</si>
  <si>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</si>
  <si>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</si>
  <si>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</si>
  <si>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</si>
  <si>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</si>
  <si>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</si>
  <si>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</si>
  <si>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</si>
  <si>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</si>
  <si>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</si>
  <si>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</si>
  <si>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</si>
  <si>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</si>
  <si>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</si>
  <si>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</si>
  <si>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</si>
  <si>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</si>
  <si>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</si>
  <si>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</si>
  <si>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</si>
  <si>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</si>
  <si>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</si>
  <si>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</si>
  <si>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</si>
  <si>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</si>
  <si>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</si>
  <si>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</si>
  <si>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</si>
  <si>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</si>
  <si>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</si>
  <si>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</si>
  <si>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</si>
  <si>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</si>
  <si>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</si>
  <si>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</si>
  <si>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</si>
  <si>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</si>
  <si>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</si>
  <si>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</si>
  <si>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</si>
  <si>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</si>
  <si>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</si>
  <si>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</si>
  <si>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</si>
  <si>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</si>
  <si>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</si>
  <si>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</si>
  <si>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</si>
  <si>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</si>
  <si>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</si>
  <si>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</si>
  <si>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</si>
  <si>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</si>
  <si>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</si>
  <si>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</si>
  <si>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</si>
  <si>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</si>
  <si>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</si>
  <si>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</si>
  <si>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</si>
  <si>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</si>
  <si>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</si>
  <si>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</si>
  <si>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</si>
  <si>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</si>
  <si>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</si>
  <si>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</si>
  <si>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</si>
  <si>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</si>
  <si>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</si>
  <si>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</si>
  <si>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</si>
  <si>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</si>
  <si>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</si>
  <si>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</si>
  <si>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</si>
  <si>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</si>
  <si>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</si>
  <si>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</si>
  <si>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</si>
  <si>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</si>
  <si>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</si>
  <si>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</si>
  <si>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</si>
  <si>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</si>
  <si>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</si>
  <si>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</si>
  <si>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</si>
  <si>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</si>
  <si>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</si>
  <si>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</si>
  <si>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</si>
  <si>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</si>
  <si>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</si>
  <si>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</si>
  <si>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</si>
  <si>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</si>
  <si>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</si>
  <si>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</si>
  <si>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</si>
  <si>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</si>
  <si>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</si>
  <si>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</si>
  <si>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</si>
  <si>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</si>
  <si>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</si>
  <si>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</si>
  <si>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</si>
  <si>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</si>
  <si>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</si>
  <si>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</si>
  <si>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</si>
  <si>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</si>
  <si>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</si>
  <si>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</si>
  <si>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</si>
  <si>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</si>
  <si>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</si>
  <si>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</si>
  <si>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</si>
  <si>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</si>
  <si>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</si>
  <si>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</si>
  <si>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</si>
  <si>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</si>
  <si>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</si>
  <si>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</si>
  <si>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</si>
  <si>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</si>
  <si>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</si>
  <si>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</si>
  <si>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</si>
  <si>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</si>
  <si>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</si>
  <si>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</si>
  <si>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</si>
  <si>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</si>
  <si>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</si>
  <si>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</si>
  <si>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</si>
  <si>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</si>
  <si>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</si>
  <si>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</si>
  <si>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</si>
  <si>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</si>
  <si>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</si>
  <si>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</si>
  <si>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</si>
  <si>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</si>
  <si>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</si>
  <si>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</si>
  <si>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</si>
  <si>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</si>
  <si>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</si>
  <si>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</si>
  <si>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</si>
  <si>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</si>
  <si>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</si>
  <si>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</si>
  <si>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</si>
  <si>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</si>
  <si>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</si>
  <si>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</si>
  <si>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</si>
  <si>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</si>
  <si>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</si>
  <si>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</si>
  <si>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</si>
  <si>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</si>
  <si>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</si>
  <si>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</si>
  <si>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</si>
  <si>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</si>
  <si>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</si>
  <si>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</si>
  <si>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</si>
  <si>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</si>
  <si>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</si>
  <si>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</si>
  <si>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</si>
  <si>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</si>
  <si>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</si>
  <si>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</si>
  <si>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</si>
  <si>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</si>
  <si>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</si>
  <si>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</si>
  <si>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</si>
  <si>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</si>
  <si>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</si>
  <si>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</si>
  <si>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</si>
  <si>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</si>
  <si>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</si>
  <si>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</si>
  <si>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</si>
  <si>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</si>
  <si>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</si>
  <si>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</si>
  <si>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</si>
  <si>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</si>
  <si>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</si>
  <si>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</si>
  <si>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</si>
  <si>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</si>
  <si>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</si>
  <si>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</si>
  <si>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</si>
  <si>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</si>
  <si>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</si>
  <si>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</si>
  <si>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</si>
  <si>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</si>
  <si>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</si>
  <si>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</si>
  <si>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</si>
  <si>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</si>
  <si>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</si>
  <si>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</si>
  <si>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</si>
  <si>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</si>
  <si>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</si>
  <si>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</si>
  <si>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</si>
  <si>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</si>
  <si>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</si>
  <si>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</si>
  <si>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</si>
  <si>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</si>
  <si>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</si>
  <si>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</si>
  <si>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</si>
  <si>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</si>
  <si>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</si>
  <si>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</si>
  <si>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</si>
  <si>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</si>
  <si>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</si>
  <si>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</si>
  <si>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</si>
  <si>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</si>
  <si>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</si>
  <si>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</si>
  <si>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</si>
  <si>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</si>
  <si>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</si>
  <si>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</si>
  <si>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</si>
  <si>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</si>
  <si>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</si>
  <si>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</si>
  <si>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</si>
  <si>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</si>
  <si>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</si>
  <si>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</si>
  <si>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</si>
  <si>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</si>
  <si>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</si>
  <si>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</si>
  <si>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</si>
  <si>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</si>
  <si>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</si>
  <si>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</si>
  <si>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</si>
  <si>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</si>
  <si>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</si>
  <si>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</si>
  <si>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</si>
  <si>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</si>
  <si>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</si>
  <si>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</si>
  <si>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</si>
  <si>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</si>
  <si>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</si>
  <si>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</si>
  <si>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</si>
  <si>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</si>
  <si>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</si>
  <si>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</si>
  <si>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</si>
  <si>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</si>
  <si>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</si>
  <si>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</si>
  <si>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</si>
  <si>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</si>
  <si>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</si>
  <si>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</si>
  <si>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</si>
  <si>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</si>
  <si>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</si>
  <si>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</si>
  <si>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</si>
  <si>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</si>
  <si>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</si>
  <si>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</si>
  <si>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</si>
  <si>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</si>
  <si>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</si>
  <si>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</si>
  <si>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</si>
  <si>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</si>
  <si>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</si>
  <si>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</si>
  <si>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</si>
  <si>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</si>
  <si>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</si>
  <si>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</si>
  <si>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</si>
  <si>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</si>
  <si>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</si>
  <si>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</si>
  <si>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</si>
  <si>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</si>
  <si>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</si>
  <si>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</si>
  <si>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</si>
  <si>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</si>
  <si>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</si>
  <si>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</si>
  <si>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</si>
  <si>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</si>
  <si>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</si>
  <si>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</si>
  <si>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</si>
  <si>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</si>
  <si>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</si>
  <si>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</si>
  <si>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</si>
  <si>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</si>
  <si>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</si>
  <si>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</si>
  <si>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</si>
  <si>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</si>
  <si>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</si>
  <si>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</si>
  <si>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</si>
  <si>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</si>
  <si>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</si>
  <si>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</si>
  <si>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</si>
  <si>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</si>
  <si>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</si>
  <si>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</si>
  <si>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</si>
  <si>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</si>
  <si>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</si>
  <si>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</si>
  <si>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</si>
  <si>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</si>
  <si>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</si>
  <si>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</si>
  <si>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</si>
  <si>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</si>
  <si>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</si>
  <si>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</si>
  <si>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</si>
  <si>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</si>
  <si>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</si>
  <si>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</si>
  <si>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</si>
  <si>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</si>
  <si>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</si>
  <si>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</si>
  <si>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</si>
  <si>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</si>
  <si>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</si>
  <si>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</si>
  <si>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</si>
  <si>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</si>
  <si>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</si>
  <si>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</si>
  <si>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</si>
  <si>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</si>
  <si>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</si>
  <si>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</si>
  <si>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</si>
  <si>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</si>
  <si>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</si>
  <si>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</si>
  <si>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</si>
  <si>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</si>
  <si>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</si>
  <si>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</si>
  <si>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</si>
  <si>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</si>
  <si>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</si>
  <si>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</si>
  <si>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</si>
  <si>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</si>
  <si>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</si>
  <si>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</si>
  <si>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</si>
  <si>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</si>
  <si>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</si>
  <si>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</si>
  <si>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</si>
  <si>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</si>
  <si>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</si>
  <si>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</si>
  <si>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</si>
  <si>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</si>
  <si>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</si>
  <si>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</si>
  <si>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</si>
  <si>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</si>
  <si>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</si>
  <si>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</si>
  <si>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</si>
  <si>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</si>
  <si>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</si>
  <si>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</si>
  <si>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</si>
  <si>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</si>
  <si>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</si>
  <si>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</si>
  <si>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</si>
  <si>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</si>
  <si>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</si>
  <si>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</si>
  <si>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</si>
  <si>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</si>
  <si>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</si>
  <si>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</si>
  <si>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</si>
  <si>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</si>
  <si>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</si>
  <si>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</si>
  <si>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</si>
  <si>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</si>
  <si>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</si>
  <si>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</si>
  <si>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</si>
  <si>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</si>
  <si>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</si>
  <si>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</si>
  <si>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</si>
  <si>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</si>
  <si>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</si>
  <si>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</si>
  <si>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</si>
  <si>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</si>
  <si>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</si>
  <si>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</si>
  <si>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</si>
  <si>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</si>
  <si>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</si>
  <si>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</si>
  <si>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</si>
  <si>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</si>
  <si>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</si>
  <si>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</si>
  <si>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</si>
  <si>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</si>
  <si>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</si>
  <si>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</si>
  <si>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</si>
  <si>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</si>
  <si>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</si>
  <si>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</si>
  <si>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</si>
  <si>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</si>
  <si>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</si>
  <si>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</si>
  <si>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</si>
  <si>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</si>
  <si>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</si>
  <si>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</si>
  <si>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</si>
  <si>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</si>
  <si>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</si>
  <si>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</si>
  <si>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</si>
  <si>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</si>
  <si>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</si>
  <si>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</si>
  <si>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</si>
  <si>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</si>
  <si>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</si>
  <si>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</si>
  <si>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</si>
  <si>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</si>
  <si>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</si>
  <si>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</si>
  <si>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</si>
  <si>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</si>
  <si>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</si>
  <si>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</si>
  <si>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</si>
  <si>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</si>
  <si>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</si>
  <si>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</si>
  <si>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</si>
  <si>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</si>
  <si>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</si>
  <si>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</si>
  <si>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</si>
  <si>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</si>
  <si>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</si>
  <si>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</si>
  <si>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</si>
  <si>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</si>
  <si>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</si>
  <si>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</si>
  <si>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</si>
  <si>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</si>
  <si>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</si>
  <si>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</si>
  <si>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</si>
  <si>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</si>
  <si>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</si>
  <si>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</si>
  <si>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</si>
  <si>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</si>
  <si>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</si>
  <si>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</si>
  <si>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</si>
  <si>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</si>
  <si>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</si>
  <si>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</si>
  <si>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</si>
  <si>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</si>
  <si>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</si>
  <si>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</si>
  <si>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</si>
  <si>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</si>
  <si>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</si>
  <si>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</si>
  <si>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</si>
  <si>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</si>
  <si>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</si>
  <si>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</si>
  <si>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</si>
  <si>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</si>
  <si>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</si>
  <si>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</si>
  <si>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</si>
  <si>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</si>
  <si>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</si>
  <si>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</si>
  <si>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</si>
  <si>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</si>
  <si>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</si>
  <si>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</si>
  <si>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</si>
  <si>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</si>
  <si>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</si>
  <si>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</si>
  <si>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</si>
  <si>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</si>
  <si>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</si>
  <si>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</si>
  <si>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</si>
  <si>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</si>
  <si>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</si>
  <si>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</si>
  <si>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</si>
  <si>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</si>
  <si>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</si>
  <si>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</si>
  <si>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</si>
  <si>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</si>
  <si>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</si>
  <si>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</si>
  <si>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</si>
  <si>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</si>
  <si>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</si>
  <si>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</si>
  <si>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</si>
  <si>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</si>
  <si>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</si>
  <si>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</si>
  <si>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</si>
  <si>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</si>
  <si>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</si>
  <si>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</si>
  <si>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</si>
  <si>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</si>
  <si>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</si>
  <si>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</si>
  <si>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</si>
  <si>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</si>
  <si>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</si>
  <si>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</si>
  <si>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</si>
  <si>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</si>
  <si>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</si>
  <si>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</si>
  <si>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</si>
  <si>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</si>
  <si>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</si>
  <si>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</si>
  <si>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</si>
  <si>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</si>
  <si>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</si>
  <si>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</si>
  <si>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</si>
  <si>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</si>
  <si>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</si>
  <si>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</si>
  <si>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</si>
  <si>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</si>
  <si>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</si>
  <si>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</si>
  <si>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</si>
  <si>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</si>
  <si>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</si>
  <si>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</si>
  <si>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</si>
  <si>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</si>
  <si>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</si>
  <si>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</si>
  <si>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</si>
  <si>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</si>
  <si>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</si>
  <si>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</si>
  <si>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</si>
  <si>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</si>
  <si>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</si>
  <si>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</si>
  <si>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</si>
  <si>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</si>
  <si>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</si>
  <si>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</si>
  <si>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</si>
  <si>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</si>
  <si>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</si>
  <si>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</si>
  <si>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</si>
  <si>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</si>
  <si>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</si>
  <si>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</si>
  <si>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</si>
  <si>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</si>
  <si>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</si>
  <si>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</si>
  <si>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</si>
  <si>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</si>
  <si>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</si>
  <si>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</si>
  <si>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</si>
  <si>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</si>
  <si>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</si>
  <si>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</si>
  <si>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</si>
  <si>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</si>
  <si>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</si>
  <si>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</si>
  <si>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</si>
  <si>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</si>
  <si>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</si>
  <si>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</si>
  <si>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</si>
  <si>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</si>
  <si>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</si>
  <si>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</si>
  <si>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</si>
  <si>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</si>
  <si>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</si>
  <si>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</si>
  <si>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</si>
  <si>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</si>
  <si>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</si>
  <si>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</si>
  <si>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</si>
  <si>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</si>
  <si>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</si>
  <si>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</si>
  <si>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</si>
  <si>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</si>
  <si>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</si>
  <si>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</si>
  <si>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</si>
  <si>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</si>
  <si>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</si>
  <si>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</si>
  <si>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</si>
  <si>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</si>
  <si>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</si>
  <si>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</si>
  <si>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</si>
  <si>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</si>
  <si>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</si>
  <si>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</si>
  <si>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</si>
  <si>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</si>
  <si>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</si>
  <si>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</si>
  <si>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</si>
  <si>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</si>
  <si>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</si>
  <si>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</si>
  <si>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</si>
  <si>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</si>
  <si>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</si>
  <si>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</si>
  <si>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</si>
  <si>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</si>
  <si>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</si>
  <si>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</si>
  <si>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</si>
  <si>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</si>
  <si>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</si>
  <si>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</si>
  <si>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</si>
  <si>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</si>
  <si>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</si>
  <si>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</si>
  <si>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</si>
  <si>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</si>
  <si>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</si>
  <si>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</si>
  <si>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</si>
  <si>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</si>
  <si>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</si>
  <si>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</si>
  <si>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</si>
  <si>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</si>
  <si>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</si>
  <si>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</si>
  <si>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</si>
  <si>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</si>
  <si>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</si>
  <si>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</si>
  <si>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</si>
  <si>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</si>
  <si>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</si>
  <si>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</si>
  <si>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</si>
  <si>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</si>
  <si>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</si>
  <si>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</si>
  <si>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</si>
  <si>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</si>
  <si>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</si>
  <si>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</si>
  <si>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</si>
  <si>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</si>
  <si>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</si>
  <si>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</si>
  <si>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</si>
  <si>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</si>
  <si>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</si>
  <si>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</si>
  <si>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</si>
  <si>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</si>
  <si>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</si>
  <si>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</si>
  <si>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</si>
  <si>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</si>
  <si>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</si>
  <si>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</si>
  <si>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</si>
  <si>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</si>
  <si>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</si>
  <si>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</si>
  <si>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</si>
  <si>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</si>
  <si>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</si>
  <si>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</si>
  <si>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</si>
  <si>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</si>
  <si>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</si>
  <si>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</si>
  <si>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</si>
  <si>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</si>
  <si>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</si>
  <si>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</si>
  <si>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</si>
  <si>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</si>
  <si>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</si>
  <si>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</si>
  <si>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</si>
  <si>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</si>
  <si>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</si>
  <si>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</si>
  <si>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</si>
  <si>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</si>
  <si>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</si>
  <si>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</si>
  <si>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</si>
  <si>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</si>
  <si>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</si>
  <si>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</si>
  <si>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</si>
  <si>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</si>
  <si>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</si>
  <si>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</si>
  <si>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</si>
  <si>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</si>
  <si>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</si>
  <si>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</si>
  <si>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</si>
  <si>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</si>
  <si>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</si>
  <si>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</si>
  <si>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</si>
  <si>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</si>
  <si>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</si>
  <si>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</si>
  <si>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</si>
  <si>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</si>
  <si>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</si>
  <si>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</si>
  <si>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</si>
  <si>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</si>
  <si>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</si>
  <si>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</si>
  <si>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</si>
  <si>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</si>
  <si>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</si>
  <si>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</si>
  <si>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</si>
  <si>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</si>
  <si>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</si>
  <si>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</si>
  <si>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</si>
  <si>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</si>
  <si>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</si>
  <si>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</si>
  <si>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</si>
  <si>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</si>
  <si>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</si>
  <si>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</si>
  <si>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</si>
  <si>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</si>
  <si>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</si>
  <si>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</si>
  <si>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</si>
  <si>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</si>
  <si>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</si>
  <si>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</si>
  <si>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</si>
  <si>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</si>
  <si>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</si>
  <si>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</si>
  <si>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</si>
  <si>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</si>
  <si>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</si>
  <si>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</si>
  <si>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</si>
  <si>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</si>
  <si>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</si>
  <si>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</si>
  <si>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</si>
  <si>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</si>
  <si>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</si>
  <si>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</si>
  <si>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</si>
  <si>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</si>
  <si>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</si>
  <si>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</si>
  <si>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</si>
  <si>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</si>
  <si>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</si>
  <si>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</si>
  <si>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</si>
  <si>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</si>
  <si>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</si>
  <si>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</si>
  <si>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</si>
  <si>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</si>
  <si>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</si>
  <si>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</si>
  <si>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</si>
  <si>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</si>
  <si>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</si>
  <si>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</si>
  <si>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</si>
  <si>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</si>
  <si>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</si>
  <si>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</si>
  <si>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</si>
  <si>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</si>
  <si>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</si>
  <si>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</si>
  <si>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</si>
  <si>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</si>
  <si>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</si>
  <si>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</si>
  <si>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</si>
  <si>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</si>
  <si>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</si>
  <si>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</si>
  <si>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</si>
  <si>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</si>
  <si>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</si>
  <si>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</si>
  <si>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</si>
  <si>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</si>
  <si>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</si>
  <si>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</si>
  <si>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</si>
  <si>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</si>
  <si>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</si>
  <si>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</si>
  <si>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</si>
  <si>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</si>
  <si>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</si>
  <si>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</si>
  <si>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</si>
  <si>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</si>
  <si>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</si>
  <si>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</si>
  <si>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</si>
  <si>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</si>
  <si>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</si>
  <si>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</si>
  <si>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</si>
  <si>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</si>
  <si>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</si>
  <si>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</si>
  <si>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</si>
  <si>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</si>
  <si>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</si>
  <si>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</si>
  <si>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</si>
  <si>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</si>
  <si>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</si>
  <si>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</si>
  <si>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</si>
  <si>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</si>
  <si>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</si>
  <si>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</si>
  <si>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</si>
  <si>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</si>
  <si>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</si>
  <si>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</si>
  <si>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</si>
  <si>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</si>
  <si>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</si>
  <si>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</si>
  <si>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</si>
  <si>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</si>
  <si>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</si>
  <si>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</si>
  <si>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</si>
  <si>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</si>
  <si>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</si>
  <si>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</si>
  <si>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</si>
  <si>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</si>
  <si>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</si>
  <si>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</si>
  <si>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</si>
  <si>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</si>
  <si>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</si>
  <si>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</si>
  <si>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</si>
  <si>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</si>
  <si>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</si>
  <si>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</si>
  <si>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</si>
  <si>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</si>
  <si>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</si>
  <si>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</si>
  <si>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</si>
  <si>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</si>
  <si>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</si>
  <si>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</si>
  <si>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</si>
  <si>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</si>
  <si>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</si>
  <si>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</si>
  <si>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</si>
  <si>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</si>
  <si>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</si>
  <si>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</si>
  <si>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</si>
  <si>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</si>
  <si>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</si>
  <si>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</si>
  <si>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</si>
  <si>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</si>
  <si>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</si>
  <si>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</si>
  <si>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</si>
  <si>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</si>
  <si>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</si>
  <si>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</si>
  <si>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</si>
  <si>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</si>
  <si>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</si>
  <si>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</si>
  <si>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</si>
  <si>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</si>
  <si>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</si>
  <si>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</si>
  <si>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</si>
  <si>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</si>
  <si>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</si>
  <si>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</si>
  <si>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</si>
  <si>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</si>
  <si>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</si>
  <si>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</si>
  <si>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</si>
  <si>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</si>
  <si>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</si>
  <si>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</si>
  <si>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</si>
  <si>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</si>
  <si>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</si>
  <si>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</si>
  <si>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</si>
  <si>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</si>
  <si>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</si>
  <si>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</si>
  <si>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</si>
  <si>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</si>
  <si>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</si>
  <si>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</si>
  <si>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</si>
  <si>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</si>
  <si>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</si>
  <si>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</si>
  <si>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</si>
  <si>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</si>
  <si>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</si>
  <si>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</si>
  <si>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</si>
  <si>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</si>
  <si>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</si>
  <si>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</si>
  <si>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</si>
  <si>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</si>
  <si>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</si>
  <si>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</si>
  <si>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</si>
  <si>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</si>
  <si>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</si>
  <si>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</si>
  <si>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</si>
  <si>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</si>
  <si>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</si>
  <si>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</si>
  <si>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</si>
  <si>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</si>
  <si>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</si>
  <si>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</si>
  <si>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</si>
  <si>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</si>
  <si>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</si>
  <si>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</si>
  <si>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</si>
  <si>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</si>
  <si>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</si>
  <si>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</si>
  <si>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</si>
  <si>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</si>
  <si>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</si>
  <si>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</si>
  <si>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</si>
  <si>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</si>
  <si>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</si>
  <si>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</si>
  <si>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</si>
  <si>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</si>
  <si>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</si>
  <si>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</si>
  <si>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</si>
  <si>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</si>
  <si>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</si>
  <si>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</si>
  <si>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</si>
  <si>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</si>
  <si>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</si>
  <si>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</si>
  <si>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</si>
  <si>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</si>
  <si>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</si>
  <si>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</si>
  <si>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</si>
  <si>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</si>
  <si>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</si>
  <si>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</si>
  <si>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</si>
  <si>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</si>
  <si>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</si>
  <si>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</si>
  <si>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</si>
  <si>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</si>
  <si>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</si>
  <si>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</si>
  <si>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</si>
  <si>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</si>
  <si>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</si>
  <si>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</si>
  <si>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</si>
  <si>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</si>
  <si>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</si>
  <si>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</si>
  <si>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</si>
  <si>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</si>
  <si>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</si>
  <si>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</si>
  <si>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</si>
  <si>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</si>
  <si>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</si>
  <si>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</si>
  <si>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</si>
  <si>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</si>
  <si>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</si>
  <si>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</si>
  <si>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</si>
  <si>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</si>
  <si>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</si>
  <si>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</si>
  <si>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</si>
  <si>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</si>
  <si>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</si>
  <si>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</si>
  <si>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</si>
  <si>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</si>
  <si>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</si>
  <si>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</si>
  <si>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</si>
  <si>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</si>
  <si>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</si>
  <si>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</si>
  <si>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</si>
  <si>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</si>
  <si>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</si>
  <si>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</si>
  <si>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</si>
  <si>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</si>
  <si>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</si>
  <si>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</si>
  <si>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</si>
  <si>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</si>
  <si>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</si>
  <si>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</si>
  <si>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</si>
  <si>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</si>
  <si>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</si>
  <si>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</si>
  <si>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</si>
  <si>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</si>
  <si>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</si>
  <si>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</si>
  <si>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</si>
  <si>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</si>
  <si>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</si>
  <si>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</si>
  <si>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</si>
  <si>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</si>
  <si>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</si>
  <si>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</si>
  <si>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</si>
  <si>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</si>
  <si>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</si>
  <si>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</si>
  <si>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</si>
  <si>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</si>
  <si>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</si>
  <si>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</si>
  <si>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</si>
  <si>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</si>
  <si>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</si>
  <si>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</si>
  <si>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</si>
  <si>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</si>
  <si>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</si>
  <si>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</si>
  <si>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</si>
  <si>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</si>
  <si>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</si>
  <si>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</si>
  <si>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</si>
  <si>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</si>
  <si>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</si>
  <si>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</si>
  <si>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</si>
  <si>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</si>
  <si>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</si>
  <si>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</si>
  <si>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</si>
  <si>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</si>
  <si>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</si>
  <si>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</si>
  <si>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</si>
  <si>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</si>
  <si>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</si>
  <si>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</si>
  <si>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</si>
  <si>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</si>
  <si>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</si>
  <si>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</si>
  <si>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</si>
  <si>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</si>
  <si>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</si>
  <si>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</si>
  <si>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</si>
  <si>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</si>
  <si>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</si>
  <si>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</si>
  <si>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</si>
  <si>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</si>
  <si>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</si>
  <si>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</si>
  <si>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</si>
  <si>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</si>
  <si>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</si>
  <si>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</si>
  <si>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</si>
  <si>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</si>
  <si>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</si>
  <si>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</si>
  <si>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</si>
  <si>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</si>
  <si>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</si>
  <si>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</si>
  <si>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</si>
  <si>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</si>
  <si>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</si>
  <si>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</si>
  <si>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</si>
  <si>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</si>
  <si>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</si>
  <si>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</si>
  <si>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</si>
  <si>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</si>
  <si>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</si>
  <si>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</si>
  <si>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</si>
  <si>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</si>
  <si>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</si>
  <si>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</si>
  <si>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</si>
  <si>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</si>
  <si>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</si>
  <si>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</si>
  <si>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</si>
  <si>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</si>
  <si>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</si>
  <si>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</si>
  <si>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</si>
  <si>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</si>
  <si>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</si>
  <si>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</si>
  <si>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</si>
  <si>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</si>
  <si>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</si>
  <si>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</si>
  <si>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</si>
  <si>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</si>
  <si>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</si>
  <si>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</si>
  <si>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</si>
  <si>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</si>
  <si>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</si>
  <si>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</si>
  <si>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</si>
  <si>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</si>
  <si>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</si>
  <si>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</si>
  <si>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</si>
  <si>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</si>
  <si>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</si>
  <si>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</si>
  <si>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</si>
  <si>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</si>
  <si>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</si>
  <si>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</si>
  <si>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</si>
  <si>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</si>
  <si>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</si>
  <si>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</si>
  <si>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</si>
  <si>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</si>
  <si>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</si>
  <si>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</si>
  <si>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</si>
  <si>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</si>
  <si>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</si>
  <si>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</si>
  <si>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</si>
  <si>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</si>
  <si>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</si>
  <si>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</si>
  <si>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</si>
  <si>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</si>
  <si>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</si>
  <si>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</si>
  <si>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</si>
  <si>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</si>
  <si>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</si>
  <si>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</si>
  <si>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</si>
  <si>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</si>
  <si>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</si>
  <si>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</si>
  <si>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</si>
  <si>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</si>
  <si>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</si>
  <si>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</si>
  <si>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</si>
  <si>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</si>
  <si>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</si>
  <si>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</si>
  <si>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</si>
  <si>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</si>
  <si>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</si>
  <si>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</si>
  <si>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</si>
  <si>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</si>
  <si>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</si>
  <si>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</si>
  <si>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</si>
  <si>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</si>
  <si>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</si>
  <si>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</si>
  <si>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</si>
  <si>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</si>
  <si>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</si>
  <si>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</si>
  <si>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</si>
  <si>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</si>
  <si>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</si>
  <si>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</si>
  <si>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</si>
  <si>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</si>
  <si>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</si>
  <si>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</si>
  <si>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</si>
  <si>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</si>
  <si>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</si>
  <si>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</si>
  <si>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</si>
  <si>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</si>
  <si>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</si>
  <si>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</si>
  <si>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</si>
  <si>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</si>
  <si>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</si>
  <si>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</si>
  <si>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</si>
  <si>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</si>
  <si>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</si>
  <si>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</si>
  <si>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</si>
  <si>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</si>
  <si>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</si>
  <si>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</si>
  <si>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</si>
  <si>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</si>
  <si>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</si>
  <si>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</si>
  <si>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</si>
  <si>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</si>
  <si>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</si>
  <si>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</si>
  <si>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</si>
  <si>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</si>
  <si>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</si>
  <si>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</si>
  <si>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</si>
  <si>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</si>
  <si>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</si>
  <si>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</si>
  <si>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</si>
  <si>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</si>
  <si>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</si>
  <si>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</si>
  <si>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</si>
  <si>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</si>
  <si>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</si>
  <si>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</si>
  <si>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</si>
  <si>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</si>
  <si>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</si>
  <si>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</si>
  <si>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</si>
  <si>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</si>
  <si>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</si>
  <si>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</si>
  <si>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</si>
  <si>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</si>
  <si>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</si>
  <si>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</si>
  <si>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</si>
  <si>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</si>
  <si>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</si>
  <si>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</si>
  <si>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</si>
  <si>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</si>
  <si>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</si>
  <si>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</si>
  <si>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</si>
  <si>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</si>
  <si>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</si>
  <si>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</si>
  <si>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</si>
  <si>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</si>
  <si>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</si>
  <si>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</si>
  <si>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</si>
  <si>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</si>
  <si>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</si>
  <si>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</si>
  <si>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</si>
  <si>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</si>
  <si>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</si>
  <si>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</si>
  <si>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</si>
  <si>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</si>
  <si>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</si>
  <si>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</si>
  <si>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</si>
  <si>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</si>
  <si>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</si>
  <si>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</si>
  <si>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</si>
  <si>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</si>
  <si>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</si>
  <si>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</si>
  <si>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</si>
  <si>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</si>
  <si>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</si>
  <si>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</si>
  <si>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</si>
  <si>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</si>
  <si>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</si>
  <si>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</si>
  <si>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</si>
  <si>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</si>
  <si>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</si>
  <si>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</si>
  <si>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</si>
  <si>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</si>
  <si>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</si>
  <si>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</si>
  <si>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</si>
  <si>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</si>
  <si>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</si>
  <si>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</si>
  <si>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</si>
  <si>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</si>
  <si>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</si>
  <si>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</si>
  <si>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</si>
  <si>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</si>
  <si>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</si>
  <si>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</si>
  <si>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</si>
  <si>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</si>
  <si>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</si>
  <si>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</si>
  <si>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</si>
  <si>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</si>
  <si>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</si>
  <si>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</si>
  <si>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</si>
  <si>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</si>
  <si>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</si>
  <si>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</si>
  <si>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</si>
  <si>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</si>
  <si>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</si>
  <si>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</si>
  <si>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</si>
  <si>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</si>
  <si>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</si>
  <si>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</si>
  <si>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</si>
  <si>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</si>
  <si>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</si>
  <si>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</si>
  <si>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</si>
  <si>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</si>
  <si>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</si>
  <si>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</si>
  <si>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</si>
  <si>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</si>
  <si>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</si>
  <si>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</si>
  <si>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</si>
  <si>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</si>
  <si>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</si>
  <si>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</si>
  <si>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</si>
  <si>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</si>
  <si>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</si>
  <si>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</si>
  <si>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</si>
  <si>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</si>
  <si>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</si>
  <si>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</si>
  <si>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</si>
  <si>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</si>
  <si>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</si>
  <si>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</si>
  <si>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</si>
  <si>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</si>
  <si>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</si>
  <si>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</si>
  <si>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</si>
  <si>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</si>
  <si>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</si>
  <si>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</si>
  <si>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</si>
  <si>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</si>
  <si>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</si>
  <si>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</si>
  <si>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</si>
  <si>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</si>
  <si>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</si>
  <si>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</si>
  <si>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</si>
  <si>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</si>
  <si>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</si>
  <si>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</si>
  <si>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</si>
  <si>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</si>
  <si>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</si>
  <si>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</si>
  <si>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</si>
  <si>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</si>
  <si>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</si>
  <si>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</si>
  <si>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</si>
  <si>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</si>
  <si>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</si>
  <si>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</si>
  <si>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</si>
  <si>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</si>
  <si>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</si>
  <si>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</si>
  <si>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</si>
  <si>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</si>
  <si>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</si>
  <si>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</si>
  <si>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</si>
  <si>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</si>
  <si>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</si>
  <si>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</si>
  <si>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</si>
  <si>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</si>
  <si>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</si>
  <si>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</si>
  <si>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</si>
  <si>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</si>
  <si>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</si>
  <si>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</si>
  <si>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</si>
  <si>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</si>
  <si>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</si>
  <si>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</si>
  <si>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</si>
  <si>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</si>
  <si>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</si>
  <si>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</si>
  <si>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</si>
  <si>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</si>
  <si>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</si>
  <si>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</si>
  <si>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</si>
  <si>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</si>
  <si>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</si>
  <si>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</si>
  <si>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</si>
  <si>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</si>
  <si>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</si>
  <si>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</si>
  <si>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</si>
  <si>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</si>
  <si>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</si>
  <si>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</si>
  <si>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</si>
  <si>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</si>
  <si>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</si>
  <si>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</si>
  <si>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</si>
  <si>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</si>
  <si>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</si>
  <si>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</si>
  <si>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</si>
  <si>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</si>
  <si>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</si>
  <si>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</si>
  <si>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</si>
  <si>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</si>
  <si>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</si>
  <si>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</si>
  <si>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</si>
  <si>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</si>
  <si>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</si>
  <si>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</si>
  <si>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</si>
  <si>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</si>
  <si>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</si>
  <si>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</si>
  <si>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</si>
  <si>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</si>
  <si>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</si>
  <si>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</si>
  <si>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</si>
  <si>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</si>
  <si>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</si>
  <si>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</si>
  <si>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</si>
  <si>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</si>
  <si>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</si>
  <si>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</si>
  <si>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</si>
  <si>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</si>
  <si>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</si>
  <si>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</si>
  <si>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</si>
  <si>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</si>
  <si>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</si>
  <si>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</si>
  <si>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</si>
  <si>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</si>
  <si>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</si>
  <si>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</si>
  <si>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</si>
  <si>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</si>
  <si>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</si>
  <si>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</si>
  <si>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</si>
  <si>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</si>
  <si>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</si>
  <si>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</si>
  <si>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</si>
  <si>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</si>
  <si>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</si>
  <si>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</si>
  <si>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</si>
  <si>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</si>
  <si>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</si>
  <si>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</si>
  <si>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</si>
  <si>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</si>
  <si>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</si>
  <si>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</si>
  <si>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</si>
  <si>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</si>
  <si>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</si>
  <si>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</si>
  <si>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</si>
  <si>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</si>
  <si>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</si>
  <si>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</si>
  <si>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</si>
  <si>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</si>
  <si>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</si>
  <si>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</si>
  <si>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</si>
  <si>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</si>
  <si>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</si>
  <si>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</si>
  <si>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</si>
  <si>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</si>
  <si>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</si>
  <si>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</si>
  <si>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</si>
  <si>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</si>
  <si>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</si>
  <si>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</si>
  <si>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</si>
  <si>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</si>
  <si>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</si>
  <si>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</si>
  <si>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</si>
  <si>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</si>
  <si>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</si>
  <si>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</si>
  <si>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</si>
  <si>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</si>
  <si>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</si>
  <si>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</si>
  <si>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</si>
  <si>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</si>
  <si>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</si>
  <si>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</si>
  <si>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</si>
  <si>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</si>
  <si>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</si>
  <si>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</si>
  <si>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</si>
  <si>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</si>
  <si>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</si>
  <si>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</si>
  <si>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</si>
  <si>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</si>
  <si>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</si>
  <si>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</si>
  <si>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</si>
  <si>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</si>
  <si>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</si>
  <si>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</si>
  <si>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</si>
  <si>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</si>
  <si>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</si>
  <si>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</si>
  <si>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</si>
  <si>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</si>
  <si>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</si>
  <si>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</si>
  <si>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</si>
  <si>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</si>
  <si>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</si>
  <si>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</si>
  <si>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</si>
  <si>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</si>
  <si>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</si>
  <si>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</si>
  <si>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</si>
  <si>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</si>
  <si>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</si>
  <si>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</si>
  <si>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</si>
  <si>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</si>
  <si>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</si>
  <si>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</si>
  <si>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</si>
  <si>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</si>
  <si>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</si>
  <si>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</si>
  <si>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</si>
  <si>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</si>
  <si>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</si>
  <si>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</si>
  <si>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</si>
  <si>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</si>
  <si>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</si>
  <si>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</si>
  <si>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</si>
  <si>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</si>
  <si>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</si>
  <si>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</si>
  <si>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</si>
  <si>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</si>
  <si>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</si>
  <si>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</si>
  <si>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</si>
  <si>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</si>
  <si>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</si>
  <si>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</si>
  <si>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</si>
  <si>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</si>
  <si>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</si>
  <si>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</si>
  <si>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</si>
  <si>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</si>
  <si>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</si>
  <si>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</si>
  <si>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</si>
  <si>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</si>
  <si>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</si>
  <si>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</si>
  <si>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</si>
  <si>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</si>
  <si>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</si>
  <si>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</si>
  <si>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</si>
  <si>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</si>
  <si>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</si>
  <si>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</si>
  <si>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</si>
  <si>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</si>
  <si>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</si>
  <si>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</si>
  <si>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</si>
  <si>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</si>
  <si>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</si>
  <si>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</si>
  <si>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</si>
  <si>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</si>
  <si>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</si>
  <si>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</si>
  <si>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</si>
  <si>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</si>
  <si>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</si>
  <si>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</si>
  <si>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</si>
  <si>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</si>
  <si>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</si>
  <si>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</si>
  <si>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</si>
  <si>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</si>
  <si>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</si>
  <si>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</si>
  <si>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</si>
  <si>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</si>
  <si>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</si>
  <si>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</si>
  <si>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</si>
  <si>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</si>
  <si>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</si>
  <si>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</si>
  <si>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</si>
  <si>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</si>
  <si>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</si>
  <si>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</si>
  <si>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</si>
  <si>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</si>
  <si>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</si>
  <si>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</si>
  <si>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</si>
  <si>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</si>
  <si>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</si>
  <si>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</si>
  <si>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</si>
  <si>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</si>
  <si>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</si>
  <si>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</si>
  <si>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</si>
  <si>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</si>
  <si>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</si>
  <si>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</si>
  <si>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</si>
  <si>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</si>
  <si>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</si>
  <si>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</si>
  <si>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</si>
  <si>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</si>
  <si>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</si>
  <si>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</si>
  <si>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</si>
  <si>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</si>
  <si>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</si>
  <si>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</si>
  <si>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</si>
  <si>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</si>
  <si>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</si>
  <si>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</si>
  <si>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</si>
  <si>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</si>
  <si>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</si>
  <si>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</si>
  <si>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</si>
  <si>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</si>
  <si>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</si>
  <si>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</si>
  <si>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</si>
  <si>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</si>
  <si>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</si>
  <si>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</si>
  <si>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</si>
  <si>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</si>
  <si>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</si>
  <si>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</si>
  <si>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</si>
  <si>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</si>
  <si>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</si>
  <si>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</si>
  <si>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</si>
  <si>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</si>
  <si>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</si>
  <si>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</si>
  <si>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</si>
  <si>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</si>
  <si>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</si>
  <si>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</si>
  <si>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</si>
  <si>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</si>
  <si>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</si>
  <si>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</si>
  <si>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</si>
  <si>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</si>
  <si>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</si>
  <si>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</si>
  <si>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</si>
  <si>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</si>
  <si>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</si>
  <si>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</si>
  <si>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</si>
  <si>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</si>
  <si>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</si>
  <si>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</si>
  <si>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</si>
  <si>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</si>
  <si>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</si>
  <si>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</si>
  <si>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</si>
  <si>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</si>
  <si>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</si>
  <si>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</si>
  <si>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</si>
  <si>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</si>
  <si>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</si>
  <si>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</si>
  <si>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</si>
  <si>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</si>
  <si>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</si>
  <si>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</si>
  <si>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</si>
  <si>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</si>
  <si>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</si>
  <si>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</si>
  <si>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</si>
  <si>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</si>
  <si>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</si>
  <si>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</si>
  <si>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</si>
  <si>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</si>
  <si>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</si>
  <si>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</si>
  <si>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</si>
  <si>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</si>
  <si>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</si>
  <si>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</si>
  <si>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</si>
  <si>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</si>
  <si>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</si>
  <si>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</si>
  <si>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</si>
  <si>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</si>
  <si>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</si>
  <si>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</si>
  <si>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</si>
  <si>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</si>
  <si>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</si>
  <si>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</si>
  <si>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</si>
  <si>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</si>
  <si>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</si>
  <si>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</si>
  <si>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</si>
  <si>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</si>
  <si>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</si>
  <si>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</si>
  <si>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</si>
  <si>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</si>
  <si>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</si>
  <si>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</si>
  <si>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</si>
  <si>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</si>
  <si>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</si>
  <si>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</si>
  <si>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</si>
  <si>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</si>
  <si>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</si>
  <si>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</si>
  <si>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</si>
  <si>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</si>
  <si>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</si>
  <si>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</si>
  <si>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</si>
  <si>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</si>
  <si>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</si>
  <si>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</si>
  <si>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</si>
  <si>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</si>
  <si>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</si>
  <si>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</si>
  <si>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</si>
  <si>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</si>
  <si>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</si>
  <si>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</si>
  <si>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</si>
  <si>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</si>
  <si>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</si>
  <si>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</si>
  <si>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</si>
  <si>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</si>
  <si>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</si>
  <si>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</si>
  <si>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</si>
  <si>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</si>
  <si>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</si>
  <si>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</si>
  <si>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</si>
  <si>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</si>
  <si>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</si>
  <si>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</si>
  <si>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</si>
  <si>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</si>
  <si>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</si>
  <si>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</si>
  <si>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</si>
  <si>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</si>
  <si>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</si>
  <si>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</si>
  <si>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</si>
  <si>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</si>
  <si>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</si>
  <si>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</si>
  <si>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</si>
  <si>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</si>
  <si>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</si>
  <si>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</si>
  <si>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</si>
  <si>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</si>
  <si>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</si>
  <si>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</si>
  <si>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</si>
  <si>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</si>
  <si>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</si>
  <si>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</si>
  <si>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</si>
  <si>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</si>
  <si>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</si>
  <si>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</si>
  <si>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</si>
  <si>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</si>
  <si>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</si>
  <si>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</si>
  <si>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</si>
  <si>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</si>
  <si>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</si>
  <si>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</si>
  <si>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</si>
  <si>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</si>
  <si>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</si>
  <si>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</si>
  <si>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</si>
  <si>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</si>
  <si>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</si>
  <si>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</si>
  <si>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</si>
  <si>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</si>
  <si>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</si>
  <si>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</si>
  <si>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</si>
  <si>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</si>
  <si>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</si>
  <si>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</si>
  <si>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</si>
  <si>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</si>
  <si>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</si>
  <si>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</si>
  <si>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</si>
  <si>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</si>
  <si>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</si>
  <si>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</si>
  <si>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</si>
  <si>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</si>
  <si>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</si>
  <si>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</si>
  <si>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</si>
  <si>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</si>
  <si>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</si>
  <si>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</si>
  <si>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</si>
  <si>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</si>
  <si>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</si>
  <si>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</si>
  <si>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</si>
  <si>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</si>
  <si>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</si>
  <si>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</si>
  <si>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</si>
  <si>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</si>
  <si>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</si>
  <si>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</si>
  <si>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</si>
  <si>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</si>
  <si>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</si>
  <si>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</si>
  <si>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</si>
  <si>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</si>
  <si>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</si>
  <si>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</si>
  <si>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</si>
  <si>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</si>
  <si>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</si>
  <si>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</si>
  <si>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</si>
  <si>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</si>
  <si>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</si>
  <si>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</si>
  <si>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</si>
  <si>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</si>
  <si>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</si>
  <si>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</si>
  <si>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</si>
  <si>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</si>
  <si>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</si>
  <si>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</si>
  <si>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</si>
  <si>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</si>
  <si>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</si>
  <si>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</si>
  <si>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</si>
  <si>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</si>
  <si>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</si>
  <si>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</si>
  <si>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</si>
  <si>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</si>
  <si>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</si>
  <si>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</si>
  <si>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</si>
  <si>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</si>
  <si>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</si>
  <si>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</si>
  <si>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</si>
  <si>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</si>
  <si>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</si>
  <si>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</si>
  <si>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</si>
  <si>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</si>
  <si>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</si>
  <si>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</si>
  <si>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</si>
  <si>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</si>
  <si>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</si>
  <si>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</si>
  <si>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</si>
  <si>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</si>
  <si>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</si>
  <si>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</si>
  <si>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</si>
  <si>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</si>
  <si>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</si>
  <si>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</si>
  <si>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</si>
  <si>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</si>
  <si>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</si>
  <si>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</si>
  <si>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</si>
  <si>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</si>
  <si>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</si>
  <si>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</si>
  <si>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</si>
  <si>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</si>
  <si>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</si>
  <si>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</si>
  <si>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</si>
  <si>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</si>
  <si>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</si>
  <si>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</si>
  <si>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</si>
  <si>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</si>
  <si>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</si>
  <si>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</si>
  <si>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</si>
  <si>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</si>
  <si>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</si>
  <si>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</si>
  <si>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</si>
  <si>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</si>
  <si>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</si>
  <si>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</si>
  <si>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</si>
  <si>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</si>
  <si>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</si>
  <si>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</si>
  <si>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</si>
  <si>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</si>
  <si>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</si>
  <si>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</si>
  <si>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</si>
  <si>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</si>
  <si>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</si>
  <si>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</si>
  <si>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</si>
  <si>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</si>
  <si>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</si>
  <si>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</si>
  <si>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</si>
  <si>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</si>
  <si>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</si>
  <si>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</si>
  <si>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</si>
  <si>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</si>
  <si>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</si>
  <si>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</si>
  <si>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</si>
  <si>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</si>
  <si>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</si>
  <si>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</si>
  <si>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</si>
  <si>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</si>
  <si>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</si>
  <si>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</si>
  <si>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</si>
  <si>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</si>
  <si>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</si>
  <si>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</si>
  <si>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</si>
  <si>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</si>
  <si>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</si>
  <si>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</si>
  <si>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</si>
  <si>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</si>
  <si>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</si>
  <si>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</si>
  <si>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</si>
  <si>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</si>
  <si>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</si>
  <si>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</si>
  <si>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</si>
  <si>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</si>
  <si>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</si>
  <si>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</si>
  <si>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</si>
  <si>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</si>
  <si>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</si>
  <si>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</si>
  <si>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</si>
  <si>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</si>
  <si>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</si>
  <si>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</si>
  <si>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</si>
  <si>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</si>
  <si>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</si>
  <si>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</si>
  <si>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</si>
  <si>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</si>
  <si>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</si>
  <si>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</si>
  <si>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</si>
  <si>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</si>
  <si>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</si>
  <si>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</si>
  <si>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</si>
  <si>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</si>
  <si>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</si>
  <si>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</si>
  <si>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</si>
  <si>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</si>
  <si>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</si>
  <si>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</si>
  <si>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</si>
  <si>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</si>
  <si>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</si>
  <si>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</si>
  <si>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</si>
  <si>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</si>
  <si>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</si>
  <si>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</si>
  <si>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</si>
  <si>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</si>
  <si>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</si>
  <si>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</si>
  <si>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</si>
  <si>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</si>
  <si>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</si>
  <si>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</si>
  <si>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</si>
  <si>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</si>
  <si>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</si>
  <si>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</si>
  <si>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</si>
  <si>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</si>
  <si>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</si>
  <si>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</si>
  <si>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</si>
  <si>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</si>
  <si>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</si>
  <si>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</si>
  <si>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</si>
  <si>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</si>
  <si>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</si>
  <si>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</si>
  <si>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</si>
  <si>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</si>
  <si>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</si>
  <si>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</si>
  <si>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</si>
  <si>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</si>
  <si>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</si>
  <si>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</si>
  <si>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</si>
  <si>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</si>
  <si>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</si>
  <si>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</si>
  <si>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</si>
  <si>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</si>
  <si>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</si>
  <si>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</si>
  <si>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</si>
  <si>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</si>
  <si>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</si>
  <si>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</si>
  <si>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</si>
  <si>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</si>
  <si>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</si>
  <si>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</si>
  <si>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</si>
  <si>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</si>
  <si>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</si>
  <si>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</si>
  <si>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</si>
  <si>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</si>
  <si>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</si>
  <si>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</si>
  <si>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</si>
  <si>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</si>
  <si>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</si>
  <si>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</si>
  <si>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</si>
  <si>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</si>
  <si>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</si>
  <si>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</si>
  <si>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</si>
  <si>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</si>
  <si>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</si>
  <si>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</si>
  <si>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</si>
  <si>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</si>
  <si>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</si>
  <si>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</si>
  <si>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</si>
  <si>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</si>
  <si>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</si>
  <si>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</si>
  <si>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</si>
  <si>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</si>
  <si>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</si>
  <si>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</si>
  <si>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</si>
  <si>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</si>
  <si>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</si>
  <si>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</si>
  <si>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</si>
  <si>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</si>
  <si>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</si>
  <si>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</si>
  <si>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</si>
  <si>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</si>
  <si>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</si>
  <si>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</si>
  <si>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</si>
  <si>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</si>
  <si>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</si>
  <si>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</si>
  <si>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</si>
  <si>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</si>
  <si>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</si>
  <si>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</si>
  <si>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</si>
  <si>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</si>
  <si>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</si>
  <si>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</si>
  <si>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</si>
  <si>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</si>
  <si>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</si>
  <si>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</si>
  <si>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</si>
  <si>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</si>
  <si>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</si>
  <si>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</si>
  <si>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</si>
  <si>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</si>
  <si>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</si>
  <si>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</si>
  <si>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</si>
  <si>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</si>
  <si>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</si>
  <si>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</si>
  <si>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</si>
  <si>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</si>
  <si>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</si>
  <si>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</si>
  <si>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</si>
  <si>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</si>
  <si>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</si>
  <si>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</si>
  <si>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</si>
  <si>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</si>
  <si>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</si>
  <si>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</si>
  <si>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</si>
  <si>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</si>
  <si>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</si>
  <si>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</si>
  <si>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</si>
  <si>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</si>
  <si>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</si>
  <si>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</si>
  <si>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</si>
  <si>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</si>
  <si>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</si>
  <si>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</si>
  <si>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</si>
  <si>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</si>
  <si>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</si>
  <si>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</si>
  <si>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</si>
  <si>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</si>
  <si>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</si>
  <si>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</si>
  <si>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</si>
  <si>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</si>
  <si>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</si>
  <si>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</si>
  <si>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</si>
  <si>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</si>
  <si>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</si>
  <si>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</si>
  <si>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</si>
  <si>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</si>
  <si>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</si>
  <si>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</si>
  <si>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</si>
  <si>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</si>
  <si>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</si>
  <si>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</si>
  <si>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</si>
  <si>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</si>
  <si>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</si>
  <si>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</si>
  <si>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</si>
  <si>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</si>
  <si>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</si>
  <si>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</si>
  <si>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</si>
  <si>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</si>
  <si>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</si>
  <si>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</si>
  <si>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</si>
  <si>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</si>
  <si>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</si>
  <si>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</si>
  <si>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</si>
  <si>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</si>
  <si>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</si>
  <si>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</si>
  <si>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</si>
  <si>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</si>
  <si>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</si>
  <si>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</si>
  <si>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</si>
  <si>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</si>
  <si>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</si>
  <si>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</si>
  <si>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</si>
  <si>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</si>
  <si>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</si>
  <si>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</si>
  <si>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</si>
  <si>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</si>
  <si>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</si>
  <si>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</si>
  <si>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</si>
  <si>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</si>
  <si>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</si>
  <si>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</si>
  <si>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</si>
  <si>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</si>
  <si>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</si>
  <si>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</si>
  <si>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</si>
  <si>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</si>
  <si>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</si>
  <si>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</si>
  <si>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</si>
  <si>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</si>
  <si>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</si>
  <si>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</si>
  <si>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</si>
  <si>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</si>
  <si>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</si>
  <si>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</si>
  <si>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</si>
  <si>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</si>
  <si>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</si>
  <si>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</si>
  <si>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</si>
  <si>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</si>
  <si>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</si>
  <si>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</si>
  <si>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</si>
  <si>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</si>
  <si>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</si>
  <si>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</si>
  <si>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</si>
  <si>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</si>
  <si>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</si>
  <si>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</si>
  <si>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</si>
  <si>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</si>
  <si>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</si>
  <si>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</si>
  <si>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</si>
  <si>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</si>
  <si>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</si>
  <si>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</si>
  <si>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</si>
  <si>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</si>
  <si>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</si>
  <si>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</si>
  <si>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</si>
  <si>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</si>
  <si>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</si>
  <si>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</si>
  <si>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</si>
  <si>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</si>
  <si>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</si>
  <si>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</si>
  <si>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</si>
  <si>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</si>
  <si>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</si>
  <si>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</si>
  <si>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</si>
  <si>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</si>
  <si>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</si>
  <si>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</si>
  <si>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</si>
  <si>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</si>
  <si>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</si>
  <si>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</si>
  <si>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</si>
  <si>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</si>
  <si>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</si>
  <si>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</si>
  <si>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</si>
  <si>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</si>
  <si>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</si>
  <si>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</si>
  <si>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</si>
  <si>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</si>
  <si>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</si>
  <si>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</si>
  <si>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</si>
  <si>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</si>
  <si>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</si>
  <si>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</si>
  <si>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</si>
  <si>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</si>
  <si>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</si>
  <si>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</si>
  <si>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</si>
  <si>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</si>
  <si>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</si>
  <si>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</si>
  <si>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</si>
  <si>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</si>
  <si>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</si>
  <si>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</si>
  <si>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</si>
  <si>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</si>
  <si>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</si>
  <si>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</si>
  <si>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</si>
  <si>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</si>
  <si>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</si>
  <si>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</si>
  <si>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</si>
  <si>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</si>
  <si>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</si>
  <si>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</si>
  <si>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</si>
  <si>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</si>
  <si>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</si>
  <si>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</si>
  <si>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</si>
  <si>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</si>
  <si>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</si>
  <si>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</si>
  <si>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</si>
  <si>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</si>
  <si>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</si>
  <si>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</si>
  <si>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</si>
  <si>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</si>
  <si>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</si>
  <si>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</si>
  <si>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</si>
  <si>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</si>
  <si>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</si>
  <si>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</si>
  <si>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</si>
  <si>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</si>
  <si>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</si>
  <si>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</si>
  <si>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</si>
  <si>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</si>
  <si>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</si>
  <si>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</si>
  <si>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</si>
  <si>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</si>
  <si>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</si>
  <si>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</si>
  <si>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</si>
  <si>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</si>
  <si>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</si>
  <si>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</si>
  <si>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</si>
  <si>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</si>
  <si>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</si>
  <si>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</si>
  <si>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</si>
  <si>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</si>
  <si>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</si>
  <si>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</si>
  <si>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</si>
  <si>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</si>
  <si>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</si>
  <si>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</si>
  <si>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</si>
  <si>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</si>
  <si>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</si>
  <si>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</si>
  <si>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</si>
  <si>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</si>
  <si>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</si>
  <si>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</si>
  <si>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</si>
  <si>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</si>
  <si>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</si>
  <si>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</si>
  <si>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</si>
  <si>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</si>
  <si>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</si>
  <si>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</si>
  <si>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</si>
  <si>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</si>
  <si>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</si>
  <si>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</si>
  <si>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</si>
  <si>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</si>
  <si>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</si>
  <si>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</si>
  <si>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</si>
  <si>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</si>
  <si>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</si>
  <si>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</si>
  <si>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</si>
  <si>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</si>
  <si>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</si>
  <si>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</si>
  <si>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</si>
  <si>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</si>
  <si>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</si>
  <si>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</si>
  <si>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</si>
  <si>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</si>
  <si>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</si>
  <si>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</si>
  <si>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</si>
  <si>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</si>
  <si>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</si>
  <si>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</si>
  <si>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</si>
  <si>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</si>
  <si>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</si>
  <si>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</si>
  <si>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</si>
  <si>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</si>
  <si>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</si>
  <si>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</si>
  <si>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</si>
  <si>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</si>
  <si>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</si>
  <si>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</si>
  <si>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</si>
  <si>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</si>
  <si>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</si>
  <si>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</si>
  <si>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</si>
  <si>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</si>
  <si>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</si>
  <si>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</si>
  <si>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</si>
  <si>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</si>
  <si>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</si>
  <si>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</si>
  <si>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</si>
  <si>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</si>
  <si>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</si>
  <si>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</si>
  <si>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</si>
  <si>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</si>
  <si>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</si>
  <si>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</si>
  <si>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</si>
  <si>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</si>
  <si>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</si>
  <si>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</si>
  <si>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</si>
  <si>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</si>
  <si>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</si>
  <si>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</si>
  <si>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</si>
  <si>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</si>
  <si>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</si>
  <si>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</si>
  <si>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</si>
  <si>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</si>
  <si>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</si>
  <si>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</si>
  <si>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</si>
  <si>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</si>
  <si>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</si>
  <si>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</si>
  <si>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</si>
  <si>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</si>
  <si>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</si>
  <si>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</si>
  <si>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</si>
  <si>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</si>
  <si>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</si>
  <si>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</si>
  <si>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</si>
  <si>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</si>
  <si>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</si>
  <si>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</si>
  <si>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</si>
  <si>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</si>
  <si>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</si>
  <si>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</si>
  <si>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</si>
  <si>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</si>
  <si>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</si>
  <si>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</si>
  <si>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</si>
  <si>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</si>
  <si>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</si>
  <si>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</si>
  <si>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</si>
  <si>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</si>
  <si>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</si>
  <si>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</si>
  <si>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</si>
  <si>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</si>
  <si>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</si>
  <si>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</si>
  <si>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</si>
  <si>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</si>
  <si>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</si>
  <si>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</si>
  <si>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</si>
  <si>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</si>
  <si>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</si>
  <si>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</si>
  <si>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</si>
  <si>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</si>
  <si>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</si>
  <si>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</si>
  <si>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</si>
  <si>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</si>
  <si>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</si>
  <si>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</si>
  <si>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</si>
  <si>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</si>
  <si>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</si>
  <si>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</si>
  <si>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</si>
  <si>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</si>
  <si>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</si>
  <si>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</si>
  <si>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</si>
  <si>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</si>
  <si>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</si>
  <si>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</si>
  <si>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</si>
  <si>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</si>
  <si>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</si>
  <si>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</si>
  <si>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</si>
  <si>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</si>
  <si>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</si>
  <si>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</si>
  <si>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</si>
  <si>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</si>
  <si>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</si>
  <si>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</si>
  <si>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</si>
  <si>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</si>
  <si>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</si>
  <si>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</si>
  <si>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</si>
  <si>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</si>
  <si>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</si>
  <si>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</si>
  <si>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</si>
  <si>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</si>
  <si>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</si>
  <si>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</si>
  <si>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</si>
  <si>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</si>
  <si>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</si>
  <si>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</si>
  <si>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</si>
  <si>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</si>
  <si>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</si>
  <si>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</si>
  <si>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</si>
  <si>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</si>
  <si>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</si>
  <si>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</si>
  <si>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</si>
  <si>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</si>
  <si>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</si>
  <si>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</si>
  <si>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</si>
  <si>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</si>
  <si>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</si>
  <si>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</si>
  <si>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</si>
  <si>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</si>
  <si>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</si>
  <si>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</si>
  <si>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</si>
  <si>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</si>
  <si>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</si>
  <si>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</si>
  <si>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</si>
  <si>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</si>
  <si>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</si>
  <si>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</si>
  <si>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</si>
  <si>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</si>
  <si>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</si>
  <si>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</si>
  <si>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</si>
  <si>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</si>
  <si>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</si>
  <si>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</si>
  <si>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</si>
  <si>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</si>
  <si>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</si>
  <si>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</si>
  <si>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</si>
  <si>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</si>
  <si>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</si>
  <si>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</si>
  <si>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</si>
  <si>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</si>
  <si>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</si>
  <si>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</si>
  <si>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</si>
  <si>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</si>
  <si>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</si>
  <si>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</si>
  <si>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</si>
  <si>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</si>
  <si>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</si>
  <si>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</si>
  <si>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</si>
  <si>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</si>
  <si>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</si>
  <si>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</si>
  <si>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</si>
  <si>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</si>
  <si>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</si>
  <si>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</si>
  <si>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</si>
  <si>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</si>
  <si>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</si>
  <si>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</si>
  <si>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</si>
  <si>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</si>
  <si>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</si>
  <si>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</si>
  <si>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</si>
  <si>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</si>
  <si>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</si>
  <si>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</si>
  <si>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</si>
  <si>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</si>
  <si>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</si>
  <si>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</si>
  <si>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</si>
  <si>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</si>
  <si>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</si>
  <si>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</si>
  <si>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</si>
  <si>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</si>
  <si>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</si>
  <si>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</si>
  <si>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</si>
  <si>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</si>
  <si>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</si>
  <si>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</si>
  <si>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</si>
  <si>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</si>
  <si>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</si>
  <si>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</si>
  <si>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</si>
  <si>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</si>
  <si>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</si>
  <si>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</si>
  <si>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</si>
  <si>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</si>
  <si>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</si>
  <si>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</si>
  <si>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</si>
  <si>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</si>
  <si>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</si>
  <si>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</si>
  <si>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</si>
  <si>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</si>
  <si>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</si>
  <si>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</si>
  <si>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</si>
  <si>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</si>
  <si>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</si>
  <si>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</si>
  <si>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</si>
  <si>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</si>
  <si>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</si>
  <si>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</si>
  <si>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</si>
  <si>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</si>
  <si>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</si>
  <si>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</si>
  <si>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</si>
  <si>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</si>
  <si>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</si>
  <si>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</si>
  <si>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</si>
  <si>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</si>
  <si>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</si>
  <si>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</si>
  <si>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</si>
  <si>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</si>
  <si>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</si>
  <si>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</si>
  <si>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</si>
  <si>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</si>
  <si>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</si>
  <si>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</si>
  <si>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</si>
  <si>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</si>
  <si>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</si>
  <si>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</si>
  <si>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</si>
  <si>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</si>
  <si>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</si>
  <si>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</si>
  <si>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</si>
  <si>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</si>
  <si>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</si>
  <si>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</si>
  <si>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</si>
  <si>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</si>
  <si>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</si>
  <si>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</si>
  <si>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</si>
  <si>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</si>
  <si>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</si>
  <si>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</si>
  <si>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</si>
  <si>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</si>
  <si>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</si>
  <si>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</si>
  <si>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</si>
  <si>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</si>
  <si>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</si>
  <si>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</si>
  <si>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</si>
  <si>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</si>
  <si>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</si>
  <si>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</si>
  <si>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</si>
  <si>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</si>
  <si>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</si>
  <si>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</si>
  <si>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</si>
  <si>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</si>
  <si>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</si>
  <si>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</si>
  <si>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</si>
  <si>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</si>
  <si>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</si>
  <si>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</si>
  <si>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</si>
  <si>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</si>
  <si>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</si>
  <si>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</si>
  <si>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</si>
  <si>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</si>
  <si>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</si>
  <si>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</si>
  <si>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</si>
  <si>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</si>
  <si>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</si>
  <si>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</si>
  <si>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</si>
  <si>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</si>
  <si>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</si>
  <si>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</si>
  <si>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</si>
  <si>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</si>
  <si>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</si>
  <si>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</si>
  <si>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</si>
  <si>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</si>
  <si>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</si>
  <si>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</si>
  <si>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</si>
  <si>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</si>
  <si>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</si>
  <si>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</si>
  <si>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</si>
  <si>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</si>
  <si>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</si>
  <si>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</si>
  <si>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</si>
  <si>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</si>
  <si>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</si>
  <si>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</si>
  <si>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</si>
  <si>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</si>
  <si>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</si>
  <si>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</si>
  <si>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</si>
  <si>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</si>
  <si>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</si>
  <si>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</si>
  <si>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</si>
  <si>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</si>
  <si>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</si>
  <si>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</si>
  <si>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</si>
  <si>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</si>
  <si>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</si>
  <si>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</si>
  <si>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</si>
  <si>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</si>
  <si>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</si>
  <si>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</si>
  <si>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</si>
  <si>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</si>
  <si>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</si>
  <si>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</si>
  <si>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</si>
  <si>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</si>
  <si>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</si>
  <si>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</si>
  <si>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</si>
  <si>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</si>
  <si>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</si>
  <si>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</si>
  <si>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</si>
  <si>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</si>
  <si>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</si>
  <si>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</si>
  <si>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</si>
  <si>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</si>
  <si>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</si>
  <si>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</si>
  <si>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</si>
  <si>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</si>
  <si>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</si>
  <si>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</si>
  <si>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</si>
  <si>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</si>
  <si>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</si>
  <si>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</si>
  <si>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</si>
  <si>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</si>
  <si>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</si>
  <si>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</si>
  <si>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</si>
  <si>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</si>
  <si>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</si>
  <si>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</si>
  <si>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</si>
  <si>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</si>
  <si>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</si>
  <si>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</si>
  <si>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</si>
  <si>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</si>
  <si>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</si>
  <si>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</si>
  <si>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</si>
  <si>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</si>
  <si>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</si>
  <si>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</si>
  <si>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</si>
  <si>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</si>
  <si>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</si>
  <si>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</si>
  <si>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</si>
  <si>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</si>
  <si>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</si>
  <si>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</si>
  <si>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</si>
  <si>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</si>
  <si>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</si>
  <si>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</si>
  <si>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</si>
  <si>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</si>
  <si>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</si>
  <si>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</si>
  <si>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</si>
  <si>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</si>
  <si>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</si>
  <si>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</si>
  <si>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</si>
  <si>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</si>
  <si>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</si>
  <si>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</si>
  <si>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</si>
  <si>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</si>
  <si>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</si>
  <si>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</si>
  <si>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</si>
  <si>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</si>
  <si>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</si>
  <si>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</si>
  <si>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</si>
  <si>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</si>
  <si>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</si>
  <si>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</si>
  <si>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</si>
  <si>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</si>
  <si>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</si>
  <si>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</si>
  <si>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</si>
  <si>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</si>
  <si>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</si>
  <si>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</si>
  <si>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</si>
  <si>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</si>
  <si>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</si>
  <si>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</si>
  <si>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</si>
  <si>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</si>
  <si>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</si>
  <si>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</si>
  <si>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</si>
  <si>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</si>
  <si>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</si>
  <si>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</si>
  <si>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</si>
  <si>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</si>
  <si>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</si>
  <si>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</si>
  <si>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</si>
  <si>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</si>
  <si>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</si>
  <si>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</si>
  <si>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</si>
  <si>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</si>
  <si>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</si>
  <si>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</si>
  <si>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</si>
  <si>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</si>
  <si>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</si>
  <si>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</si>
  <si>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</si>
  <si>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</si>
  <si>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</si>
  <si>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</si>
  <si>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</si>
  <si>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</si>
  <si>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</si>
  <si>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</si>
  <si>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</si>
  <si>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</si>
  <si>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</si>
  <si>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</si>
  <si>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</si>
  <si>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</si>
  <si>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</si>
  <si>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</si>
  <si>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</si>
  <si>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</si>
  <si>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</si>
  <si>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</si>
  <si>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</si>
  <si>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</si>
  <si>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</si>
  <si>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</si>
  <si>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</si>
  <si>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</si>
  <si>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</si>
  <si>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</si>
  <si>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</si>
  <si>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</si>
  <si>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</si>
  <si>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</si>
  <si>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</si>
  <si>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</si>
  <si>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</si>
  <si>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</si>
  <si>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</si>
  <si>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</si>
  <si>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</si>
  <si>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</si>
  <si>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</si>
  <si>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</si>
  <si>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</si>
  <si>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</si>
  <si>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</si>
  <si>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</si>
  <si>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</si>
  <si>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</si>
  <si>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</si>
  <si>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</si>
  <si>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</si>
  <si>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</si>
  <si>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</si>
  <si>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</si>
  <si>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</si>
  <si>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</si>
  <si>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</si>
  <si>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</si>
  <si>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</si>
  <si>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</si>
  <si>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</si>
  <si>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</si>
  <si>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</si>
  <si>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</si>
  <si>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</si>
  <si>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</si>
  <si>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</si>
  <si>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</si>
  <si>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</si>
  <si>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</si>
  <si>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</si>
  <si>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</si>
  <si>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</si>
  <si>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</si>
  <si>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</si>
  <si>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</si>
  <si>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</si>
  <si>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</si>
  <si>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</si>
  <si>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</si>
  <si>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</si>
  <si>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</si>
  <si>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</si>
  <si>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</si>
  <si>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</si>
  <si>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</si>
  <si>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</si>
  <si>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</si>
  <si>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</si>
  <si>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</si>
  <si>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</si>
  <si>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</si>
  <si>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</si>
  <si>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</si>
  <si>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</si>
  <si>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</si>
  <si>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</si>
  <si>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</si>
  <si>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</si>
  <si>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</si>
  <si>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</si>
  <si>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</si>
  <si>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</si>
  <si>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</si>
  <si>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</si>
  <si>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</si>
  <si>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</si>
  <si>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</si>
  <si>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</si>
  <si>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</si>
  <si>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</si>
  <si>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</si>
  <si>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</si>
  <si>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</si>
  <si>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</si>
  <si>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</si>
  <si>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</si>
  <si>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</si>
  <si>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</si>
  <si>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</si>
  <si>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</si>
  <si>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</si>
  <si>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</si>
  <si>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</si>
  <si>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</si>
  <si>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</si>
  <si>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</si>
  <si>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</si>
  <si>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</si>
  <si>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</si>
  <si>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</si>
  <si>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</si>
  <si>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</si>
  <si>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</si>
  <si>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</si>
  <si>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</si>
  <si>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</si>
  <si>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</si>
  <si>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</si>
  <si>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</si>
  <si>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</si>
  <si>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</si>
  <si>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</si>
  <si>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</si>
  <si>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</si>
  <si>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</si>
  <si>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</si>
  <si>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</si>
  <si>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</si>
  <si>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</si>
  <si>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</si>
  <si>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</si>
  <si>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</si>
  <si>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</si>
  <si>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</si>
  <si>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</si>
  <si>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</si>
  <si>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</si>
  <si>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</si>
  <si>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</si>
  <si>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</si>
  <si>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</si>
  <si>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</si>
  <si>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</si>
  <si>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</si>
  <si>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</si>
  <si>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</si>
  <si>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</si>
  <si>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</si>
  <si>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</si>
  <si>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</si>
  <si>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</si>
  <si>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</si>
  <si>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</si>
  <si>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</si>
  <si>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</si>
  <si>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</si>
  <si>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</si>
  <si>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</si>
  <si>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</si>
  <si>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</si>
  <si>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</si>
  <si>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</si>
  <si>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</si>
  <si>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</si>
  <si>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</si>
  <si>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</si>
  <si>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</si>
  <si>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</si>
  <si>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</si>
  <si>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</si>
  <si>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</si>
  <si>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</si>
  <si>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</si>
  <si>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</si>
  <si>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</si>
  <si>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</si>
  <si>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</si>
  <si>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</si>
  <si>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</si>
  <si>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</si>
  <si>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</si>
  <si>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</si>
  <si>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</si>
  <si>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</si>
  <si>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</si>
  <si>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</si>
  <si>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</si>
  <si>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</si>
  <si>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</si>
  <si>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</si>
  <si>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</si>
  <si>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</si>
  <si>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</si>
  <si>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</si>
  <si>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</si>
  <si>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</si>
  <si>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</si>
  <si>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</si>
  <si>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</si>
  <si>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</si>
  <si>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</si>
  <si>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</si>
  <si>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</si>
  <si>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</si>
  <si>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</si>
  <si>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</si>
  <si>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</si>
  <si>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</si>
  <si>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</si>
  <si>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</si>
  <si>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</si>
  <si>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</si>
  <si>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</si>
  <si>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</si>
  <si>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</si>
  <si>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</si>
  <si>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</si>
  <si>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</si>
  <si>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</si>
  <si>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</si>
  <si>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</si>
  <si>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</si>
  <si>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</si>
  <si>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</si>
  <si>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</si>
  <si>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</si>
  <si>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</si>
  <si>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</si>
  <si>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</si>
  <si>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</si>
  <si>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</si>
  <si>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</si>
  <si>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</si>
  <si>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</si>
  <si>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</si>
  <si>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</si>
  <si>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</si>
  <si>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</si>
  <si>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</si>
  <si>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</si>
  <si>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</si>
  <si>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</si>
  <si>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</si>
  <si>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</si>
  <si>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</si>
  <si>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</si>
  <si>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</si>
  <si>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</si>
  <si>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</si>
  <si>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</si>
  <si>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</si>
  <si>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</si>
  <si>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</si>
  <si>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</si>
  <si>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</si>
  <si>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</si>
  <si>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</si>
  <si>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</si>
  <si>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</si>
  <si>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</si>
  <si>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</si>
  <si>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</si>
  <si>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</si>
  <si>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</si>
  <si>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</si>
  <si>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</si>
  <si>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</si>
  <si>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</si>
  <si>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</si>
  <si>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</si>
  <si>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</si>
  <si>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</si>
  <si>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</si>
  <si>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</si>
  <si>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</si>
  <si>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</si>
  <si>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</si>
  <si>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</si>
  <si>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</si>
  <si>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</si>
  <si>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</si>
  <si>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</si>
  <si>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</si>
  <si>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</si>
  <si>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</si>
  <si>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</si>
  <si>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</si>
  <si>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</si>
  <si>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</si>
  <si>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</si>
  <si>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</si>
  <si>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</si>
  <si>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</si>
  <si>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</si>
  <si>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</si>
  <si>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</si>
  <si>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</si>
  <si>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</si>
  <si>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</si>
  <si>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</si>
  <si>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</si>
  <si>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</si>
  <si>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</si>
  <si>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</si>
  <si>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</si>
  <si>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</si>
  <si>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</si>
  <si>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</si>
  <si>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</si>
  <si>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</si>
  <si>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</si>
  <si>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</si>
  <si>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</si>
  <si>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</si>
  <si>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</si>
  <si>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</si>
  <si>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</si>
  <si>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</si>
  <si>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</si>
  <si>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</si>
  <si>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</si>
  <si>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</si>
  <si>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</si>
  <si>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</si>
  <si>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</si>
  <si>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</si>
  <si>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</si>
  <si>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</si>
  <si>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</si>
  <si>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</si>
  <si>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</si>
  <si>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</si>
  <si>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</si>
  <si>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</si>
  <si>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</si>
  <si>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</si>
  <si>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</si>
  <si>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</si>
  <si>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</si>
  <si>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</si>
  <si>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</si>
  <si>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</si>
  <si>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</si>
  <si>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</si>
  <si>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</si>
  <si>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</si>
  <si>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</si>
  <si>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</si>
  <si>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</si>
  <si>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</si>
  <si>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</si>
  <si>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</si>
  <si>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</si>
  <si>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</si>
  <si>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</si>
  <si>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</si>
  <si>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</si>
  <si>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</si>
  <si>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</si>
  <si>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</si>
  <si>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</si>
  <si>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</si>
  <si>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</si>
  <si>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</si>
  <si>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</si>
  <si>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</si>
  <si>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</si>
  <si>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</si>
  <si>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</si>
  <si>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</si>
  <si>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</si>
  <si>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</si>
  <si>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</si>
  <si>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</si>
  <si>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</si>
  <si>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</si>
  <si>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</si>
  <si>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</si>
  <si>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</si>
  <si>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</si>
  <si>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</si>
  <si>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</si>
  <si>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</si>
  <si>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</si>
  <si>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</si>
  <si>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</si>
  <si>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</si>
  <si>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</si>
  <si>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</si>
  <si>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</si>
  <si>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</si>
  <si>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</si>
  <si>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</si>
  <si>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</si>
  <si>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</si>
  <si>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</si>
  <si>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</si>
  <si>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</si>
  <si>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</si>
  <si>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</si>
  <si>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</si>
  <si>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</si>
  <si>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</si>
  <si>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</si>
  <si>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</si>
  <si>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</si>
  <si>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</si>
  <si>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</si>
  <si>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</si>
  <si>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</si>
  <si>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</si>
  <si>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</si>
  <si>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</si>
  <si>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</si>
  <si>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</si>
  <si>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</si>
  <si>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</si>
  <si>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</si>
  <si>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</si>
  <si>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</si>
  <si>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</si>
  <si>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</si>
  <si>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</si>
  <si>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</si>
  <si>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</si>
  <si>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</si>
  <si>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</si>
  <si>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</si>
  <si>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</si>
  <si>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</si>
  <si>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</si>
  <si>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</si>
  <si>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</si>
  <si>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</si>
  <si>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</si>
  <si>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</si>
  <si>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</si>
  <si>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</si>
  <si>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</si>
  <si>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</si>
  <si>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</si>
  <si>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</si>
  <si>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</si>
  <si>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</si>
  <si>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</si>
  <si>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</si>
  <si>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</si>
  <si>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</si>
  <si>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</si>
  <si>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</si>
  <si>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</si>
  <si>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</si>
  <si>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</si>
  <si>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</si>
  <si>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</si>
  <si>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</si>
  <si>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</si>
  <si>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</si>
  <si>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</si>
  <si>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</si>
  <si>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</si>
  <si>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</si>
  <si>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</si>
  <si>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</si>
  <si>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</si>
  <si>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</si>
  <si>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</si>
  <si>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</si>
  <si>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</si>
  <si>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</si>
  <si>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</si>
  <si>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</si>
  <si>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</si>
  <si>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</si>
  <si>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</si>
  <si>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</si>
  <si>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</si>
  <si>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</si>
  <si>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</si>
  <si>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</si>
  <si>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</si>
  <si>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</si>
  <si>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</si>
  <si>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</si>
  <si>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</si>
  <si>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</si>
  <si>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</si>
  <si>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</si>
  <si>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</si>
  <si>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</si>
  <si>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</si>
  <si>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</si>
  <si>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</si>
  <si>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</si>
  <si>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</si>
  <si>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</si>
  <si>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</si>
  <si>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</si>
  <si>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</si>
  <si>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</si>
  <si>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</si>
  <si>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</si>
  <si>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</si>
  <si>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</si>
  <si>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</si>
  <si>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</si>
  <si>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</si>
  <si>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</si>
  <si>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</si>
  <si>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</si>
  <si>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</si>
  <si>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</si>
  <si>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</si>
  <si>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</si>
  <si>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</si>
  <si>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</si>
  <si>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</si>
  <si>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</si>
  <si>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</si>
  <si>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</si>
  <si>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</si>
  <si>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</si>
  <si>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</si>
  <si>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</si>
  <si>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</si>
  <si>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</si>
  <si>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</si>
  <si>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</si>
  <si>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</si>
  <si>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</si>
  <si>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</si>
  <si>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</si>
  <si>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</si>
  <si>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</si>
  <si>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</si>
  <si>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</si>
  <si>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</si>
  <si>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</si>
  <si>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</si>
  <si>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</si>
  <si>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</si>
  <si>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</si>
  <si>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</si>
  <si>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</si>
  <si>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</si>
  <si>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</si>
  <si>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</si>
  <si>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</si>
  <si>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</si>
  <si>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</si>
  <si>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</si>
  <si>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</si>
  <si>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</si>
  <si>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</si>
  <si>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</si>
  <si>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</si>
  <si>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</si>
  <si>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</si>
  <si>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</si>
  <si>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</si>
  <si>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</si>
  <si>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</si>
  <si>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</si>
  <si>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</si>
  <si>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</si>
  <si>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</si>
  <si>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</si>
  <si>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</si>
  <si>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</si>
  <si>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</si>
  <si>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</si>
  <si>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</si>
  <si>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</si>
  <si>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</si>
  <si>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</si>
  <si>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</si>
  <si>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</si>
  <si>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</si>
  <si>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</si>
  <si>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</si>
  <si>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</si>
  <si>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</si>
  <si>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</si>
  <si>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</si>
  <si>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</si>
  <si>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</si>
  <si>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</si>
  <si>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</si>
  <si>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</si>
  <si>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</si>
  <si>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</si>
  <si>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</si>
  <si>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</si>
  <si>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</si>
  <si>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</si>
  <si>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</si>
  <si>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</si>
  <si>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</si>
  <si>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</si>
  <si>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</si>
  <si>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</si>
  <si>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</si>
  <si>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</si>
  <si>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</si>
  <si>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</si>
  <si>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</si>
  <si>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</si>
  <si>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</si>
  <si>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</si>
  <si>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</si>
  <si>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</si>
  <si>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</si>
  <si>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</si>
  <si>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</si>
  <si>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</si>
  <si>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</si>
  <si>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</si>
  <si>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</si>
  <si>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</si>
  <si>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</si>
  <si>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</si>
  <si>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</si>
  <si>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</si>
  <si>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</si>
  <si>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</si>
  <si>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</si>
  <si>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</si>
  <si>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</si>
  <si>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</si>
  <si>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</si>
  <si>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</si>
  <si>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</si>
  <si>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</si>
  <si>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</si>
  <si>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</si>
  <si>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</si>
  <si>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</si>
  <si>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</si>
  <si>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</si>
  <si>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</si>
  <si>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</si>
  <si>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</si>
  <si>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</si>
  <si>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</si>
  <si>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</si>
  <si>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</si>
  <si>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</si>
  <si>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</si>
  <si>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</si>
  <si>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</si>
  <si>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</si>
  <si>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</si>
  <si>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</si>
  <si>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</si>
  <si>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</si>
  <si>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</si>
  <si>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</si>
  <si>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</si>
  <si>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</si>
  <si>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</si>
  <si>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</si>
  <si>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</si>
  <si>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</si>
  <si>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</si>
  <si>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</si>
  <si>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</si>
  <si>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</si>
  <si>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</si>
  <si>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</si>
  <si>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</si>
  <si>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</si>
  <si>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</si>
  <si>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</si>
  <si>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</si>
  <si>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</si>
  <si>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</si>
  <si>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</si>
  <si>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</si>
  <si>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</si>
  <si>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</si>
  <si>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</si>
  <si>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</si>
  <si>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</si>
  <si>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</si>
  <si>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</si>
  <si>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</si>
  <si>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</si>
  <si>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</si>
  <si>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</si>
  <si>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</si>
  <si>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</si>
  <si>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</si>
  <si>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</si>
  <si>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</si>
  <si>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</si>
  <si>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</si>
  <si>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</si>
  <si>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</si>
  <si>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</si>
  <si>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</si>
  <si>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</si>
  <si>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</si>
  <si>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</si>
  <si>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</si>
  <si>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</si>
  <si>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</si>
  <si>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</si>
  <si>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</si>
  <si>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</si>
  <si>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</si>
  <si>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</si>
  <si>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</si>
  <si>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</si>
  <si>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</si>
  <si>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</si>
  <si>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</si>
  <si>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</si>
  <si>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</si>
  <si>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</si>
  <si>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</si>
  <si>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</si>
  <si>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</si>
  <si>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</si>
  <si>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</si>
  <si>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</si>
  <si>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</si>
  <si>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</si>
  <si>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</si>
  <si>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</si>
  <si>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</si>
  <si>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</si>
  <si>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</si>
  <si>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</si>
  <si>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</si>
  <si>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</si>
  <si>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</si>
  <si>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</si>
  <si>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</si>
  <si>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</si>
  <si>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</si>
  <si>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</si>
  <si>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</si>
  <si>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</si>
  <si>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</si>
  <si>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</si>
  <si>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</si>
  <si>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</si>
  <si>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</si>
  <si>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</si>
  <si>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</si>
  <si>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</si>
  <si>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</si>
  <si>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</si>
  <si>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</si>
  <si>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</si>
  <si>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</si>
  <si>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</si>
  <si>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</si>
  <si>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</si>
  <si>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</si>
  <si>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</si>
  <si>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</si>
  <si>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</si>
  <si>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</si>
  <si>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</si>
  <si>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</si>
  <si>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</si>
  <si>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</si>
  <si>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</si>
  <si>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</si>
  <si>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</si>
  <si>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</si>
  <si>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</si>
  <si>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</si>
  <si>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</si>
  <si>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</si>
  <si>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</si>
  <si>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</si>
  <si>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</si>
  <si>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</si>
  <si>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</si>
  <si>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</si>
  <si>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</si>
  <si>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</si>
  <si>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</si>
  <si>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</si>
  <si>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</si>
  <si>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</si>
  <si>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</si>
  <si>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</si>
  <si>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</si>
  <si>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</si>
  <si>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</si>
  <si>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</si>
  <si>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</si>
  <si>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</si>
  <si>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</si>
  <si>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</si>
  <si>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</si>
  <si>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</si>
  <si>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</si>
  <si>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</si>
  <si>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</si>
  <si>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</si>
  <si>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</si>
  <si>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</si>
  <si>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</si>
  <si>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</si>
  <si>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</si>
  <si>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</si>
  <si>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</si>
  <si>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</si>
  <si>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</si>
  <si>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</si>
  <si>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</si>
  <si>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</si>
  <si>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</si>
  <si>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</si>
  <si>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</si>
  <si>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</si>
  <si>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</si>
  <si>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</si>
  <si>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</si>
  <si>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</si>
  <si>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</si>
  <si>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</si>
  <si>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</si>
  <si>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</si>
  <si>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</si>
  <si>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</si>
  <si>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</si>
  <si>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</si>
  <si>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</si>
  <si>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</si>
  <si>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</si>
  <si>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</si>
  <si>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</si>
  <si>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</si>
  <si>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</si>
  <si>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</si>
  <si>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</si>
  <si>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</si>
  <si>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</si>
  <si>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</si>
  <si>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</si>
  <si>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</si>
  <si>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</si>
  <si>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</si>
  <si>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</si>
  <si>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</si>
  <si>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</si>
  <si>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</si>
  <si>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</si>
  <si>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</si>
  <si>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</si>
  <si>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</si>
  <si>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</si>
  <si>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</si>
  <si>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</si>
  <si>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</si>
  <si>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</si>
  <si>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</si>
  <si>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</si>
  <si>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</si>
  <si>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</si>
  <si>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</si>
  <si>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</si>
  <si>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</si>
  <si>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</si>
  <si>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</si>
  <si>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</si>
  <si>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</si>
  <si>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</si>
  <si>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</si>
  <si>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</si>
  <si>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</si>
  <si>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</si>
  <si>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</si>
  <si>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</si>
  <si>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</si>
  <si>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</si>
  <si>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</si>
  <si>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</si>
  <si>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</si>
  <si>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</si>
  <si>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</si>
  <si>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</si>
  <si>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</si>
  <si>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</si>
  <si>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</si>
  <si>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</si>
  <si>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</si>
  <si>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</si>
  <si>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</si>
  <si>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</si>
  <si>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</si>
  <si>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</si>
  <si>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</si>
  <si>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</si>
  <si>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</si>
  <si>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</si>
  <si>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</si>
  <si>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</si>
  <si>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</si>
  <si>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</si>
  <si>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</si>
  <si>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</si>
  <si>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</si>
  <si>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</si>
  <si>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</si>
  <si>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</si>
  <si>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</si>
  <si>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</si>
  <si>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</si>
  <si>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</si>
  <si>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</si>
  <si>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</si>
  <si>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</si>
  <si>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</si>
  <si>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</si>
  <si>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</si>
  <si>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</si>
  <si>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</si>
  <si>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</si>
  <si>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</si>
  <si>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</si>
  <si>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</si>
  <si>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</si>
  <si>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</si>
  <si>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</si>
  <si>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</si>
  <si>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</si>
  <si>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</si>
  <si>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</si>
  <si>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</si>
  <si>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</si>
  <si>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</si>
  <si>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</si>
  <si>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</si>
  <si>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</si>
  <si>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</si>
  <si>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</si>
  <si>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</si>
  <si>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</si>
  <si>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</si>
  <si>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</si>
  <si>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</si>
  <si>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</si>
  <si>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</si>
  <si>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</si>
  <si>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</si>
  <si>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</si>
  <si>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</si>
  <si>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</si>
  <si>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</si>
  <si>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</si>
  <si>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</si>
  <si>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</si>
  <si>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</si>
  <si>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</si>
  <si>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</si>
  <si>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</si>
  <si>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</si>
  <si>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</si>
  <si>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</si>
  <si>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</si>
  <si>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</si>
  <si>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</si>
  <si>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</si>
  <si>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</si>
  <si>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</si>
  <si>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</si>
  <si>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</si>
  <si>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</si>
  <si>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</si>
  <si>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</si>
  <si>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</si>
  <si>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</si>
  <si>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</si>
  <si>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</si>
  <si>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</si>
  <si>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</si>
  <si>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</si>
  <si>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</si>
  <si>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</si>
  <si>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</si>
  <si>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</si>
  <si>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</si>
  <si>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</si>
  <si>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</si>
  <si>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</si>
  <si>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</si>
  <si>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</si>
  <si>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</si>
  <si>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</si>
  <si>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</si>
  <si>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</si>
  <si>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</si>
  <si>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</si>
  <si>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</si>
  <si>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</si>
  <si>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</si>
  <si>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</si>
  <si>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</si>
  <si>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</si>
  <si>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</si>
  <si>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</si>
  <si>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</si>
  <si>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</si>
  <si>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</si>
  <si>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</si>
  <si>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</si>
  <si>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</si>
  <si>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</si>
  <si>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</si>
  <si>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</si>
  <si>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</si>
  <si>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</si>
  <si>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</si>
  <si>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</si>
  <si>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</si>
  <si>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</si>
  <si>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</si>
  <si>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</si>
  <si>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</si>
  <si>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</si>
  <si>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</si>
  <si>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</si>
  <si>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</si>
  <si>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</si>
  <si>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</si>
  <si>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</si>
  <si>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</si>
  <si>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</si>
  <si>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</si>
  <si>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</si>
  <si>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</si>
  <si>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</si>
  <si>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</si>
  <si>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</si>
  <si>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</si>
  <si>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</si>
  <si>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</si>
  <si>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</si>
  <si>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</si>
  <si>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</si>
  <si>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</si>
  <si>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</si>
  <si>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</si>
  <si>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</si>
  <si>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</si>
  <si>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</si>
  <si>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</si>
  <si>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</si>
  <si>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</si>
  <si>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</si>
  <si>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</si>
  <si>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</si>
  <si>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</si>
  <si>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</si>
  <si>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</si>
  <si>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</si>
  <si>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</si>
  <si>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</si>
  <si>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</si>
  <si>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</si>
  <si>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</si>
  <si>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</si>
  <si>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</si>
  <si>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</si>
  <si>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</si>
  <si>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</si>
  <si>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</si>
  <si>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</si>
  <si>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</si>
  <si>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</si>
  <si>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</si>
  <si>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</si>
  <si>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</si>
  <si>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</si>
  <si>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</si>
  <si>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</si>
  <si>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</si>
  <si>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</si>
  <si>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</si>
  <si>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</si>
  <si>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</si>
  <si>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</si>
  <si>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</si>
  <si>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</si>
  <si>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</si>
  <si>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</si>
  <si>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</si>
  <si>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</si>
  <si>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</si>
  <si>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</si>
  <si>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</si>
  <si>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</si>
  <si>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</si>
  <si>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</si>
  <si>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</si>
  <si>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</si>
  <si>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</si>
  <si>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</si>
  <si>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</si>
  <si>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</si>
  <si>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</si>
  <si>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</si>
  <si>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</si>
  <si>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</si>
  <si>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</si>
  <si>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</si>
  <si>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</si>
  <si>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</si>
  <si>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</si>
  <si>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</si>
  <si>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</si>
  <si>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</si>
  <si>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</si>
  <si>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</si>
  <si>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</si>
  <si>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</si>
  <si>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</si>
  <si>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</si>
  <si>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</si>
  <si>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</si>
  <si>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</si>
  <si>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</si>
  <si>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</si>
  <si>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</si>
  <si>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</si>
  <si>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</si>
  <si>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</si>
  <si>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</si>
  <si>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</si>
  <si>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</si>
  <si>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</si>
  <si>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</si>
  <si>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</si>
  <si>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</si>
  <si>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</si>
  <si>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</si>
  <si>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</si>
  <si>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</si>
  <si>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</si>
  <si>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</si>
  <si>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</si>
  <si>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</si>
  <si>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</si>
  <si>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</si>
  <si>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</si>
  <si>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</si>
  <si>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</si>
  <si>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</si>
  <si>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</si>
  <si>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</si>
  <si>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</si>
  <si>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</si>
  <si>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</si>
  <si>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</si>
  <si>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</si>
  <si>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</si>
  <si>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</si>
  <si>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</si>
  <si>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</si>
  <si>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</si>
  <si>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</si>
  <si>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</si>
  <si>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</si>
  <si>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</si>
  <si>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</si>
  <si>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</si>
  <si>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</si>
  <si>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</si>
  <si>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</si>
  <si>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</si>
  <si>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</si>
  <si>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</si>
  <si>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</si>
  <si>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</si>
  <si>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</si>
  <si>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</si>
  <si>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</si>
  <si>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</si>
  <si>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</si>
  <si>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</si>
  <si>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</si>
  <si>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</si>
  <si>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</si>
  <si>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</si>
  <si>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</si>
  <si>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</si>
  <si>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</si>
  <si>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</si>
  <si>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</si>
  <si>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</si>
  <si>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</si>
  <si>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</si>
  <si>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</si>
  <si>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</si>
  <si>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</si>
  <si>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</si>
  <si>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</si>
  <si>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</si>
  <si>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</si>
  <si>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</si>
  <si>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</si>
  <si>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</si>
  <si>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</si>
  <si>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</si>
  <si>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</si>
  <si>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</si>
  <si>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</si>
  <si>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</si>
  <si>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</si>
  <si>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</si>
  <si>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</si>
  <si>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</si>
  <si>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</si>
  <si>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</si>
  <si>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</si>
  <si>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</si>
  <si>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</si>
  <si>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</si>
  <si>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</si>
  <si>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</si>
  <si>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</si>
  <si>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</si>
  <si>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</si>
  <si>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</si>
  <si>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</si>
  <si>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</si>
  <si>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</si>
  <si>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</si>
  <si>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</si>
  <si>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</si>
  <si>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</si>
  <si>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</si>
  <si>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</si>
  <si>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</si>
  <si>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</si>
  <si>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</si>
  <si>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</si>
  <si>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</si>
  <si>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</si>
  <si>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</si>
  <si>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</si>
  <si>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</si>
  <si>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</si>
  <si>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</si>
  <si>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</si>
  <si>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</si>
  <si>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</si>
  <si>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</si>
  <si>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</si>
  <si>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</si>
  <si>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</si>
  <si>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</si>
  <si>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</si>
  <si>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</si>
  <si>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</si>
  <si>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</si>
  <si>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</si>
  <si>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</si>
  <si>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</si>
  <si>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</si>
  <si>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</si>
  <si>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</si>
  <si>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</si>
  <si>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</si>
  <si>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</si>
  <si>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</si>
  <si>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</si>
  <si>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</si>
  <si>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</si>
  <si>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</si>
  <si>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</si>
  <si>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</si>
  <si>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</si>
  <si>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</si>
  <si>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</si>
  <si>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</si>
  <si>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</si>
  <si>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</si>
  <si>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</si>
  <si>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</si>
  <si>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</si>
  <si>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</si>
  <si>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</si>
  <si>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</si>
  <si>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</si>
  <si>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</si>
  <si>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</si>
  <si>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</si>
  <si>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</si>
  <si>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</si>
  <si>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</si>
  <si>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</si>
  <si>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</si>
  <si>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</si>
  <si>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</si>
  <si>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</si>
  <si>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</si>
  <si>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</si>
  <si>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</si>
  <si>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</si>
  <si>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</si>
  <si>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</si>
  <si>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</si>
  <si>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</si>
  <si>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</si>
  <si>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</si>
  <si>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</si>
  <si>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</si>
  <si>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</si>
  <si>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</si>
  <si>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</si>
  <si>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</si>
  <si>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</si>
  <si>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</si>
  <si>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</si>
  <si>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</si>
  <si>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</si>
  <si>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</si>
  <si>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</si>
  <si>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</si>
  <si>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</si>
  <si>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</si>
  <si>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</si>
  <si>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</si>
  <si>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</si>
  <si>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</si>
  <si>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</si>
  <si>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</si>
  <si>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</si>
  <si>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</si>
  <si>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</si>
  <si>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</si>
  <si>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</si>
  <si>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</si>
  <si>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</si>
  <si>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</si>
  <si>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</si>
  <si>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</si>
  <si>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</si>
  <si>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</si>
  <si>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</si>
  <si>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</si>
  <si>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</si>
  <si>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</si>
  <si>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</si>
  <si>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</si>
  <si>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</si>
  <si>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</si>
  <si>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</si>
  <si>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</si>
  <si>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</si>
  <si>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</si>
  <si>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</si>
  <si>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</si>
  <si>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</si>
  <si>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</si>
  <si>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</si>
  <si>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</si>
  <si>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</si>
  <si>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</si>
  <si>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</si>
  <si>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</si>
  <si>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</si>
  <si>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</si>
  <si>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</si>
  <si>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</si>
  <si>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</si>
  <si>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</si>
  <si>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</si>
  <si>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</si>
  <si>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</si>
  <si>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</si>
  <si>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</si>
  <si>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</si>
  <si>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</si>
  <si>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</si>
  <si>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</si>
  <si>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</si>
  <si>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</si>
  <si>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</si>
  <si>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</si>
  <si>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</si>
  <si>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</si>
  <si>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</si>
  <si>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</si>
  <si>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</si>
  <si>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</si>
  <si>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</si>
  <si>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</si>
  <si>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</si>
  <si>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</si>
  <si>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</si>
  <si>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</si>
  <si>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</si>
  <si>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</si>
  <si>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</si>
  <si>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</si>
  <si>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</si>
  <si>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</si>
  <si>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</si>
  <si>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</si>
  <si>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</si>
  <si>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</si>
  <si>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</si>
  <si>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</si>
  <si>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</si>
  <si>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</si>
  <si>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</si>
  <si>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</si>
  <si>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</si>
  <si>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</si>
  <si>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</si>
  <si>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</si>
  <si>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</si>
  <si>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</si>
  <si>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</si>
  <si>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</si>
  <si>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</si>
  <si>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</si>
  <si>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</si>
  <si>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</si>
  <si>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</si>
  <si>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</si>
  <si>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</si>
  <si>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</si>
  <si>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</si>
  <si>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</si>
  <si>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</si>
  <si>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</si>
  <si>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</si>
  <si>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</si>
  <si>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</si>
  <si>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</si>
  <si>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</si>
  <si>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</si>
  <si>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</si>
  <si>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</si>
  <si>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</si>
  <si>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</si>
  <si>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</si>
  <si>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</si>
  <si>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</si>
  <si>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</si>
  <si>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</si>
  <si>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</si>
  <si>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</si>
  <si>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</si>
  <si>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</si>
  <si>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</si>
  <si>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</si>
  <si>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</si>
  <si>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</si>
  <si>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</si>
  <si>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</si>
  <si>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</si>
  <si>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</si>
  <si>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</si>
  <si>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</si>
  <si>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</si>
  <si>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</si>
  <si>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</si>
  <si>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</si>
  <si>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</si>
  <si>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</si>
  <si>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</si>
  <si>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</si>
  <si>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</si>
  <si>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</si>
  <si>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</si>
  <si>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</si>
  <si>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</si>
  <si>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</si>
  <si>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</si>
  <si>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</si>
  <si>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</si>
  <si>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</si>
  <si>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</si>
  <si>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</si>
  <si>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</si>
  <si>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</si>
  <si>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</si>
  <si>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</si>
  <si>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</si>
  <si>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</si>
  <si>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</si>
  <si>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</si>
  <si>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</si>
  <si>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</si>
  <si>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</si>
  <si>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</si>
  <si>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</si>
  <si>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</si>
  <si>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</si>
  <si>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</si>
  <si>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</si>
  <si>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</si>
  <si>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</si>
  <si>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</si>
  <si>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</si>
  <si>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</si>
  <si>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</si>
  <si>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</si>
  <si>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</si>
  <si>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</si>
  <si>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</si>
  <si>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</si>
  <si>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</si>
  <si>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</si>
  <si>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</si>
  <si>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</si>
  <si>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</si>
  <si>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</si>
  <si>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</si>
  <si>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</si>
  <si>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</si>
  <si>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</si>
  <si>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</si>
  <si>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</si>
  <si>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</si>
  <si>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</si>
  <si>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</si>
  <si>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</si>
  <si>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</si>
  <si>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</si>
  <si>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</si>
  <si>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</si>
  <si>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</si>
  <si>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</si>
  <si>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</si>
  <si>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</si>
  <si>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</si>
  <si>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</si>
  <si>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</si>
  <si>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</si>
  <si>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</si>
  <si>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</si>
  <si>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</si>
  <si>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</si>
  <si>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</si>
  <si>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</si>
  <si>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</si>
  <si>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</si>
  <si>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</si>
  <si>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</si>
  <si>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</si>
  <si>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</si>
  <si>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</si>
  <si>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</si>
  <si>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</si>
  <si>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</si>
  <si>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</si>
  <si>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</si>
  <si>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</si>
  <si>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</si>
  <si>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</si>
  <si>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</si>
  <si>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</si>
  <si>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</si>
  <si>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</si>
  <si>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</si>
  <si>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</si>
  <si>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</si>
  <si>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</si>
  <si>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</si>
  <si>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</si>
  <si>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</si>
  <si>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</si>
  <si>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</si>
  <si>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</si>
  <si>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</si>
  <si>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</si>
  <si>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</si>
  <si>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</si>
  <si>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</si>
  <si>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</si>
  <si>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</si>
  <si>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</si>
  <si>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</si>
  <si>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</si>
  <si>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</si>
  <si>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</si>
  <si>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</si>
  <si>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</si>
  <si>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</si>
  <si>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</si>
  <si>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</si>
  <si>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</si>
  <si>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</si>
  <si>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</si>
  <si>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</si>
  <si>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</si>
  <si>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</si>
  <si>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</si>
  <si>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</si>
  <si>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</si>
  <si>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</si>
  <si>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</si>
  <si>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</si>
  <si>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</si>
  <si>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</si>
  <si>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</si>
  <si>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</si>
  <si>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</si>
  <si>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</si>
  <si>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</si>
  <si>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</si>
  <si>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</si>
  <si>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</si>
  <si>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</si>
  <si>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</si>
  <si>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</si>
  <si>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</si>
  <si>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</si>
  <si>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</si>
  <si>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</si>
  <si>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</si>
  <si>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</si>
  <si>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</si>
  <si>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</si>
  <si>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</si>
  <si>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</si>
  <si>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</si>
  <si>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</si>
  <si>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</si>
  <si>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</si>
  <si>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</si>
  <si>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</si>
  <si>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</si>
  <si>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</si>
  <si>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</si>
  <si>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</si>
  <si>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</si>
  <si>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</si>
  <si>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</si>
  <si>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</si>
  <si>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</si>
  <si>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</si>
  <si>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</si>
  <si>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</si>
  <si>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</si>
  <si>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</si>
  <si>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</si>
  <si>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</si>
  <si>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</si>
  <si>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</si>
  <si>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</si>
  <si>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</si>
  <si>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</si>
  <si>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</si>
  <si>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</si>
  <si>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</si>
  <si>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</si>
  <si>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</si>
  <si>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</si>
  <si>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</si>
  <si>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</si>
  <si>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</si>
  <si>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</si>
  <si>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</si>
  <si>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</si>
  <si>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</si>
  <si>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</si>
  <si>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</si>
  <si>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</si>
  <si>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</si>
  <si>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</si>
  <si>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</si>
  <si>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</si>
  <si>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</si>
  <si>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</si>
  <si>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</si>
  <si>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</si>
  <si>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</si>
  <si>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</si>
  <si>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</si>
  <si>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</si>
  <si>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</si>
  <si>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</si>
  <si>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</si>
  <si>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</si>
  <si>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</si>
  <si>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</si>
  <si>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</si>
  <si>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</si>
  <si>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</si>
  <si>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</si>
  <si>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</si>
  <si>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</si>
  <si>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</si>
  <si>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</si>
  <si>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</si>
  <si>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</si>
  <si>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</si>
  <si>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</si>
  <si>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</si>
  <si>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</si>
  <si>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</si>
  <si>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</si>
  <si>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</si>
  <si>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</si>
  <si>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</si>
  <si>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</si>
  <si>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</si>
  <si>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</si>
  <si>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</si>
  <si>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</si>
  <si>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</si>
  <si>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</si>
  <si>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</si>
  <si>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</si>
  <si>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</si>
  <si>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</si>
  <si>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</si>
  <si>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</si>
  <si>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</si>
  <si>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</si>
  <si>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</si>
  <si>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</si>
  <si>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</si>
  <si>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</si>
  <si>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</si>
  <si>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</si>
  <si>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</si>
  <si>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</si>
  <si>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</si>
  <si>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</si>
  <si>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</si>
  <si>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</si>
  <si>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</si>
  <si>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</si>
  <si>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</si>
  <si>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</si>
  <si>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</si>
  <si>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</si>
  <si>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</si>
  <si>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</si>
  <si>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</si>
  <si>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</si>
  <si>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</si>
  <si>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</si>
  <si>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</si>
  <si>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</si>
  <si>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</si>
  <si>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</si>
  <si>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</si>
  <si>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</si>
  <si>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</si>
  <si>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</si>
  <si>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</si>
  <si>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</si>
  <si>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</si>
  <si>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</si>
  <si>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</si>
  <si>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</si>
  <si>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</si>
  <si>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</si>
  <si>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</si>
  <si>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</si>
  <si>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</si>
  <si>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</si>
  <si>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</si>
  <si>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</si>
  <si>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</si>
  <si>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</si>
  <si>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</si>
  <si>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</si>
  <si>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</si>
  <si>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</si>
  <si>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</si>
  <si>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</si>
  <si>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</si>
  <si>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</si>
  <si>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</si>
  <si>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</si>
  <si>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</si>
  <si>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</si>
  <si>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</si>
  <si>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</si>
  <si>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</si>
  <si>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</si>
  <si>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</si>
  <si>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</si>
  <si>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</si>
  <si>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</si>
  <si>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</si>
  <si>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</si>
  <si>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</si>
  <si>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</si>
  <si>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</si>
  <si>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</si>
  <si>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</si>
  <si>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</si>
  <si>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</si>
  <si>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</si>
  <si>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</si>
  <si>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</si>
  <si>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</si>
  <si>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</si>
  <si>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</si>
  <si>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</si>
  <si>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</si>
  <si>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</si>
  <si>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</si>
  <si>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</si>
  <si>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</si>
  <si>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</si>
  <si>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</si>
  <si>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</si>
  <si>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</si>
  <si>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</si>
  <si>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</si>
  <si>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</si>
  <si>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</si>
  <si>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</si>
  <si>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</si>
  <si>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</si>
  <si>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</si>
  <si>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</si>
  <si>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</si>
  <si>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</si>
  <si>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</si>
  <si>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</si>
  <si>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</si>
  <si>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</si>
  <si>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</si>
  <si>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</si>
  <si>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</si>
  <si>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</si>
  <si>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</si>
  <si>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</si>
  <si>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</si>
  <si>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</si>
  <si>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</si>
  <si>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</si>
  <si>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</si>
  <si>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</si>
  <si>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</si>
  <si>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</si>
  <si>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</si>
  <si>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</si>
  <si>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</si>
  <si>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</si>
  <si>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</si>
  <si>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</si>
  <si>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</si>
  <si>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</si>
  <si>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</si>
  <si>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</si>
  <si>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</si>
  <si>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</si>
  <si>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</si>
  <si>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</si>
  <si>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</si>
  <si>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</si>
  <si>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</si>
  <si>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</si>
  <si>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</si>
  <si>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</si>
  <si>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</si>
  <si>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</si>
  <si>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</si>
  <si>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</si>
  <si>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</si>
  <si>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</si>
  <si>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</si>
  <si>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</si>
  <si>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</si>
  <si>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</si>
  <si>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</si>
  <si>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</si>
  <si>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</si>
  <si>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</si>
  <si>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</si>
  <si>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</si>
  <si>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</si>
  <si>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</si>
  <si>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</si>
  <si>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</si>
  <si>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</si>
  <si>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</si>
  <si>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</si>
  <si>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</si>
  <si>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</si>
  <si>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</si>
  <si>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</si>
  <si>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</si>
  <si>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</si>
  <si>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</si>
  <si>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</si>
  <si>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</si>
  <si>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</si>
  <si>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</si>
  <si>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</si>
  <si>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</si>
  <si>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</si>
  <si>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</si>
  <si>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</si>
  <si>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</si>
  <si>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</si>
  <si>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</si>
  <si>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</si>
  <si>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</si>
  <si>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</si>
  <si>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</si>
  <si>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</si>
  <si>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</si>
  <si>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</si>
  <si>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</si>
  <si>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</si>
  <si>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</si>
  <si>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</si>
  <si>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</si>
  <si>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</si>
  <si>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</si>
  <si>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</si>
  <si>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</si>
  <si>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</si>
  <si>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</si>
  <si>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</si>
  <si>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</si>
  <si>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</si>
  <si>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</si>
  <si>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</si>
  <si>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</si>
  <si>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</si>
  <si>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</si>
  <si>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</si>
  <si>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</si>
  <si>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</si>
  <si>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</si>
  <si>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</si>
  <si>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</si>
  <si>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</si>
  <si>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</si>
  <si>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</si>
  <si>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</si>
  <si>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</si>
  <si>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</si>
  <si>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</si>
  <si>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</si>
  <si>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</si>
  <si>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</si>
  <si>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</si>
  <si>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</si>
  <si>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</si>
  <si>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</si>
  <si>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</si>
  <si>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</si>
  <si>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</si>
  <si>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</si>
  <si>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</si>
  <si>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</si>
  <si>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</si>
  <si>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</si>
  <si>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</si>
  <si>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</si>
  <si>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</si>
  <si>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</si>
  <si>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</si>
  <si>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</si>
  <si>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</si>
  <si>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</si>
  <si>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</si>
  <si>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</si>
  <si>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</si>
  <si>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</si>
  <si>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</si>
  <si>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</si>
  <si>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</si>
  <si>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</si>
  <si>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</si>
  <si>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</si>
  <si>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</si>
  <si>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</si>
  <si>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</si>
  <si>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</si>
  <si>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</si>
  <si>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</si>
  <si>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</si>
  <si>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</si>
  <si>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</si>
  <si>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</si>
  <si>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</si>
  <si>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</si>
  <si>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</si>
  <si>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</si>
  <si>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</si>
  <si>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</si>
  <si>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</si>
  <si>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</si>
  <si>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</si>
  <si>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</si>
  <si>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</si>
  <si>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</si>
  <si>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</si>
  <si>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</si>
  <si>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</si>
  <si>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</si>
  <si>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</si>
  <si>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</si>
  <si>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</si>
  <si>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</si>
  <si>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</si>
  <si>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</si>
  <si>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</si>
  <si>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</si>
  <si>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</si>
  <si>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</si>
  <si>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</si>
  <si>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</si>
  <si>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</si>
  <si>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</si>
  <si>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</si>
  <si>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</si>
  <si>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</si>
  <si>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</si>
  <si>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</si>
  <si>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</si>
  <si>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</si>
  <si>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</si>
  <si>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</si>
  <si>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</si>
  <si>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</si>
  <si>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</si>
  <si>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</si>
  <si>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</si>
  <si>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</si>
  <si>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</si>
  <si>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</si>
  <si>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</si>
  <si>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</si>
  <si>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</si>
  <si>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</si>
  <si>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</si>
  <si>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</si>
  <si>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</si>
  <si>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</si>
  <si>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</si>
  <si>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</si>
  <si>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</si>
  <si>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</si>
  <si>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</si>
  <si>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</si>
  <si>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</si>
  <si>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</si>
  <si>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</si>
  <si>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</si>
  <si>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</si>
  <si>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</si>
  <si>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</si>
  <si>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</si>
  <si>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</si>
  <si>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</si>
  <si>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</si>
  <si>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</si>
  <si>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</si>
  <si>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</si>
  <si>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</si>
  <si>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</si>
  <si>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</si>
  <si>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</si>
  <si>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</si>
  <si>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</si>
  <si>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</si>
  <si>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</si>
  <si>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</si>
  <si>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</si>
  <si>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</si>
  <si>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</si>
  <si>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</si>
  <si>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</si>
  <si>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</si>
  <si>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</si>
  <si>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</si>
  <si>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</si>
  <si>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</si>
  <si>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</si>
  <si>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</si>
  <si>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</si>
  <si>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</si>
  <si>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</si>
  <si>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</si>
  <si>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</si>
  <si>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</si>
  <si>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</si>
  <si>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</si>
  <si>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</si>
  <si>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</si>
  <si>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</si>
  <si>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</si>
  <si>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</si>
  <si>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</si>
  <si>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</si>
  <si>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</si>
  <si>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</si>
  <si>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</si>
  <si>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</si>
  <si>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</si>
  <si>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</si>
  <si>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</si>
  <si>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</si>
  <si>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</si>
  <si>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</si>
  <si>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</si>
  <si>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</si>
  <si>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</si>
  <si>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</si>
  <si>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</si>
  <si>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</si>
  <si>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</si>
  <si>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</si>
  <si>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</si>
  <si>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</si>
  <si>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</si>
  <si>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</si>
  <si>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</si>
  <si>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</si>
  <si>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</si>
  <si>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</si>
  <si>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</si>
  <si>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</si>
  <si>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</si>
  <si>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</si>
  <si>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</si>
  <si>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</si>
  <si>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</si>
  <si>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</si>
  <si>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</si>
  <si>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</si>
  <si>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</si>
  <si>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</si>
  <si>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</si>
  <si>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</si>
  <si>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</si>
  <si>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</si>
  <si>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</si>
  <si>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</si>
  <si>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</si>
  <si>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</si>
  <si>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</si>
  <si>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</si>
  <si>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</si>
  <si>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</si>
  <si>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</si>
  <si>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</si>
  <si>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</si>
  <si>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</si>
  <si>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</si>
  <si>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</si>
  <si>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</si>
  <si>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</si>
  <si>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</si>
  <si>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</si>
  <si>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</si>
  <si>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</si>
  <si>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</si>
  <si>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</si>
  <si>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</si>
  <si>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</si>
  <si>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</si>
  <si>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</si>
  <si>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</si>
  <si>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</si>
  <si>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</si>
  <si>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</si>
  <si>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</si>
  <si>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</si>
  <si>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</si>
  <si>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</si>
  <si>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</si>
  <si>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</si>
  <si>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</si>
  <si>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</si>
  <si>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</si>
  <si>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</si>
  <si>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</si>
  <si>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</si>
  <si>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</si>
  <si>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</si>
  <si>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</si>
  <si>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</si>
  <si>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</si>
  <si>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</si>
  <si>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</si>
  <si>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</si>
  <si>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</si>
  <si>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</si>
  <si>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</si>
  <si>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</si>
  <si>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</si>
  <si>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</si>
  <si>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</si>
  <si>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</si>
  <si>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</si>
  <si>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</si>
  <si>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</si>
  <si>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</si>
  <si>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</si>
  <si>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</si>
  <si>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</si>
  <si>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</si>
  <si>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</si>
  <si>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</si>
  <si>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</si>
  <si>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</si>
  <si>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</si>
  <si>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</si>
  <si>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</si>
  <si>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</si>
  <si>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</si>
  <si>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</si>
  <si>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</si>
  <si>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</si>
  <si>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</si>
  <si>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</si>
  <si>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</si>
  <si>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</si>
  <si>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</si>
  <si>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</si>
  <si>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</si>
  <si>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</si>
  <si>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</si>
  <si>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</si>
  <si>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</si>
  <si>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</si>
  <si>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</si>
  <si>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</si>
  <si>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</si>
  <si>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</si>
  <si>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</si>
  <si>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</si>
  <si>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</si>
  <si>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</si>
  <si>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</si>
  <si>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</si>
  <si>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</si>
  <si>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</si>
  <si>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</si>
  <si>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</si>
  <si>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</si>
  <si>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</si>
  <si>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</si>
  <si>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</si>
  <si>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</si>
  <si>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</si>
  <si>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</si>
  <si>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</si>
  <si>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</si>
  <si>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</si>
  <si>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</si>
  <si>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</si>
  <si>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</si>
  <si>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</si>
  <si>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</si>
  <si>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</si>
  <si>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</si>
  <si>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</si>
  <si>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</si>
  <si>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</si>
  <si>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</si>
  <si>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</si>
  <si>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</si>
  <si>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</si>
  <si>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</si>
  <si>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</si>
  <si>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</si>
  <si>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</si>
  <si>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</si>
  <si>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</si>
  <si>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</si>
  <si>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</si>
  <si>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</si>
  <si>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</si>
  <si>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</si>
  <si>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</si>
  <si>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</si>
  <si>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</si>
  <si>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</si>
  <si>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</si>
  <si>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</si>
  <si>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</si>
  <si>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</si>
  <si>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</si>
  <si>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</si>
  <si>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</si>
  <si>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</si>
  <si>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</si>
  <si>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</si>
  <si>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</si>
  <si>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</si>
  <si>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</si>
  <si>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</si>
  <si>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</si>
  <si>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</si>
  <si>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</si>
  <si>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</si>
  <si>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</si>
  <si>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</si>
  <si>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</si>
  <si>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</si>
  <si>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</si>
  <si>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</si>
  <si>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</si>
  <si>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</si>
  <si>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</si>
  <si>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</si>
  <si>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</si>
  <si>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</si>
  <si>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</si>
  <si>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</si>
  <si>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</si>
  <si>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</si>
  <si>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</si>
  <si>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</si>
  <si>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</si>
  <si>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</si>
  <si>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</si>
  <si>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</si>
  <si>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</si>
  <si>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</si>
  <si>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</si>
  <si>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</si>
  <si>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</si>
  <si>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</si>
  <si>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</si>
  <si>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</si>
  <si>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</si>
  <si>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</si>
  <si>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</si>
  <si>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</si>
  <si>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</si>
  <si>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</si>
  <si>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</si>
  <si>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</si>
  <si>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</si>
  <si>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</si>
  <si>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</si>
  <si>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</si>
  <si>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</si>
  <si>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</si>
  <si>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</si>
  <si>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</si>
  <si>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</si>
  <si>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</si>
  <si>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</si>
  <si>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</si>
  <si>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</si>
  <si>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</si>
  <si>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</si>
  <si>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</si>
  <si>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</si>
  <si>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</si>
  <si>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</si>
  <si>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</si>
  <si>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</si>
  <si>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</si>
  <si>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</si>
  <si>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</si>
  <si>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</si>
  <si>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</si>
  <si>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</si>
  <si>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</si>
  <si>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</si>
  <si>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</si>
  <si>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</si>
  <si>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</si>
  <si>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</si>
  <si>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</si>
  <si>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</si>
  <si>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</si>
  <si>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</si>
  <si>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</si>
  <si>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</si>
  <si>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</si>
  <si>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</si>
  <si>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</si>
  <si>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</si>
  <si>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</si>
  <si>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</si>
  <si>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</si>
  <si>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</si>
  <si>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</si>
  <si>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</si>
  <si>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</si>
  <si>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</si>
  <si>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</si>
  <si>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</si>
  <si>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</si>
  <si>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</si>
  <si>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</si>
  <si>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</si>
  <si>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</si>
  <si>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</si>
  <si>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</si>
  <si>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</si>
  <si>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</si>
  <si>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</si>
  <si>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</si>
  <si>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</si>
  <si>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</si>
  <si>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</si>
  <si>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</si>
  <si>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</si>
  <si>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</si>
  <si>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</si>
  <si>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</si>
  <si>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</si>
  <si>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</si>
  <si>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</si>
  <si>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</si>
  <si>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</si>
  <si>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</si>
  <si>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</si>
  <si>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</si>
  <si>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</si>
  <si>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</si>
  <si>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</si>
  <si>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</si>
  <si>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</si>
  <si>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</si>
  <si>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</si>
  <si>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</si>
  <si>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</si>
  <si>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</si>
  <si>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</si>
  <si>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</si>
  <si>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</si>
  <si>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</si>
  <si>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</si>
  <si>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</si>
  <si>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</si>
  <si>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</si>
  <si>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</si>
  <si>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</si>
  <si>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</si>
  <si>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</si>
  <si>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</si>
  <si>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</si>
  <si>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</si>
  <si>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</si>
  <si>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</si>
  <si>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</si>
  <si>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</si>
  <si>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</si>
  <si>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</si>
  <si>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</si>
  <si>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</si>
  <si>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</si>
  <si>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</si>
  <si>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</si>
  <si>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</si>
  <si>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</si>
  <si>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</si>
  <si>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</si>
  <si>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</si>
  <si>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</si>
  <si>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</si>
  <si>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</si>
  <si>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</si>
  <si>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</si>
  <si>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</si>
  <si>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</si>
  <si>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</si>
  <si>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</si>
  <si>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</si>
  <si>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</si>
  <si>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</si>
  <si>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</si>
  <si>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</si>
  <si>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</si>
  <si>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</si>
  <si>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</si>
  <si>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</si>
  <si>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</si>
  <si>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</si>
  <si>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</si>
  <si>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</si>
  <si>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</si>
  <si>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</si>
  <si>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</si>
  <si>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</si>
  <si>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</si>
  <si>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</si>
  <si>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</si>
  <si>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</si>
  <si>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</si>
  <si>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</si>
  <si>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</si>
  <si>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</si>
  <si>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</si>
  <si>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</si>
  <si>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</si>
  <si>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</si>
  <si>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</si>
  <si>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</si>
  <si>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</si>
  <si>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</si>
  <si>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</si>
  <si>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</si>
  <si>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</si>
  <si>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</si>
  <si>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</si>
  <si>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</si>
  <si>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</si>
  <si>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</si>
  <si>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</si>
  <si>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</si>
  <si>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</si>
  <si>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</si>
  <si>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</si>
  <si>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</si>
  <si>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</si>
  <si>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</si>
  <si>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</si>
  <si>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</si>
  <si>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</si>
  <si>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</si>
  <si>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</si>
  <si>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</si>
  <si>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</si>
  <si>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</si>
  <si>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</si>
  <si>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</si>
  <si>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</si>
  <si>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</si>
  <si>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</si>
  <si>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</si>
  <si>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</si>
  <si>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</si>
  <si>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</si>
  <si>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</si>
  <si>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</si>
  <si>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</si>
  <si>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</si>
  <si>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</si>
  <si>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</si>
  <si>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</si>
  <si>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</si>
  <si>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</si>
  <si>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</si>
  <si>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</si>
  <si>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</si>
  <si>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</si>
  <si>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</si>
  <si>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</si>
  <si>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</si>
  <si>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</si>
  <si>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</si>
  <si>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</si>
  <si>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</si>
  <si>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</si>
  <si>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</si>
  <si>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</si>
  <si>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</si>
  <si>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</si>
  <si>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</si>
  <si>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</si>
  <si>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</si>
  <si>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</si>
  <si>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</si>
  <si>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</si>
  <si>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</si>
  <si>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</si>
  <si>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</si>
  <si>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</si>
  <si>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</si>
  <si>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</si>
  <si>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</si>
  <si>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</si>
  <si>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</si>
  <si>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</si>
  <si>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</si>
  <si>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</si>
  <si>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</si>
  <si>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</si>
  <si>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</si>
  <si>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</si>
  <si>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</si>
  <si>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</si>
  <si>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</si>
  <si>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</si>
  <si>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</si>
  <si>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</si>
  <si>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</si>
  <si>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</si>
  <si>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</si>
  <si>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</si>
  <si>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</si>
  <si>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</si>
  <si>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</si>
  <si>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</si>
  <si>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</si>
  <si>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</si>
  <si>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</si>
  <si>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</si>
  <si>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</si>
  <si>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</si>
  <si>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</si>
  <si>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</si>
  <si>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</si>
  <si>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</si>
  <si>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</si>
  <si>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</si>
  <si>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</si>
  <si>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</si>
  <si>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</si>
  <si>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</si>
  <si>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</si>
  <si>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</si>
  <si>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</si>
  <si>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</si>
  <si>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</si>
  <si>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</si>
  <si>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</si>
  <si>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</si>
  <si>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</si>
  <si>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</si>
  <si>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</si>
  <si>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</si>
  <si>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</si>
  <si>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</si>
  <si>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</si>
  <si>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</si>
  <si>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</si>
  <si>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</si>
  <si>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</si>
  <si>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</si>
  <si>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</si>
  <si>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</si>
  <si>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</si>
  <si>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</si>
  <si>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</si>
  <si>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</si>
  <si>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</si>
  <si>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</si>
  <si>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</si>
  <si>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</si>
  <si>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</si>
  <si>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</si>
  <si>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</si>
  <si>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</si>
  <si>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</si>
  <si>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</si>
  <si>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</si>
  <si>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</si>
  <si>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</si>
  <si>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</si>
  <si>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</si>
  <si>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</si>
  <si>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</si>
  <si>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</si>
  <si>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</si>
  <si>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</si>
  <si>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</si>
  <si>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</si>
  <si>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</si>
  <si>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</si>
  <si>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</si>
  <si>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</si>
  <si>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</si>
  <si>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</si>
  <si>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</si>
  <si>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</si>
  <si>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</si>
  <si>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</si>
  <si>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</si>
  <si>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</si>
  <si>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</si>
  <si>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</si>
  <si>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</si>
  <si>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</si>
  <si>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</si>
  <si>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</si>
  <si>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</si>
  <si>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</si>
  <si>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</si>
  <si>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</si>
  <si>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</si>
  <si>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</si>
  <si>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</si>
  <si>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</si>
  <si>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</si>
  <si>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</si>
  <si>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</si>
  <si>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</si>
  <si>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</si>
  <si>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</si>
  <si>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</si>
  <si>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</si>
  <si>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</si>
  <si>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</si>
  <si>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</si>
  <si>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</si>
  <si>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</si>
  <si>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</si>
  <si>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</si>
  <si>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</si>
  <si>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</si>
  <si>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</si>
  <si>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</si>
  <si>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</si>
  <si>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</si>
  <si>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</si>
  <si>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</si>
  <si>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</si>
  <si>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</si>
  <si>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</si>
  <si>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</si>
  <si>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</si>
  <si>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</si>
  <si>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</si>
  <si>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</si>
  <si>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</si>
  <si>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</si>
  <si>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</si>
  <si>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</si>
  <si>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</si>
  <si>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</si>
  <si>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</si>
  <si>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</si>
  <si>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</si>
  <si>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</si>
  <si>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</si>
  <si>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</si>
  <si>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</si>
  <si>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</si>
  <si>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</si>
  <si>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</si>
  <si>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</si>
  <si>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</si>
  <si>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</si>
  <si>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</si>
  <si>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</si>
  <si>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</si>
  <si>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</si>
  <si>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</si>
  <si>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</si>
  <si>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</si>
  <si>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</si>
  <si>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</si>
  <si>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</si>
  <si>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</si>
  <si>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</si>
  <si>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</si>
  <si>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</si>
  <si>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</si>
  <si>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</si>
  <si>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</si>
  <si>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</si>
  <si>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</si>
  <si>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</si>
  <si>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</si>
  <si>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</si>
  <si>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</si>
  <si>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</si>
  <si>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</si>
  <si>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</si>
  <si>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</si>
  <si>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</si>
  <si>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</si>
  <si>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</si>
  <si>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</si>
  <si>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</si>
  <si>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</si>
  <si>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</si>
  <si>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</si>
  <si>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</si>
  <si>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</si>
  <si>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</si>
  <si>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</si>
  <si>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</si>
  <si>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</si>
  <si>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</si>
  <si>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</si>
  <si>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</si>
  <si>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</si>
  <si>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</si>
  <si>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</si>
  <si>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</si>
  <si>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</si>
  <si>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</si>
  <si>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</si>
  <si>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</si>
  <si>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</si>
  <si>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</si>
  <si>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</si>
  <si>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</si>
  <si>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</si>
  <si>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</si>
  <si>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</si>
  <si>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</si>
  <si>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</si>
  <si>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</si>
  <si>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</si>
  <si>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</si>
  <si>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</si>
  <si>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</si>
  <si>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</si>
  <si>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</si>
  <si>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</si>
  <si>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</si>
  <si>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</si>
  <si>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</si>
  <si>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</si>
  <si>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</si>
  <si>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</si>
  <si>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</si>
  <si>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</si>
  <si>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</si>
  <si>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</si>
  <si>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</si>
  <si>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</si>
  <si>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</si>
  <si>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</si>
  <si>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</si>
  <si>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</si>
  <si>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</si>
  <si>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</si>
  <si>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</si>
  <si>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</si>
  <si>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</si>
  <si>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</si>
  <si>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</si>
  <si>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</si>
  <si>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</si>
  <si>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</si>
  <si>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</si>
  <si>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</si>
  <si>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</si>
  <si>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</si>
  <si>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</si>
  <si>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</si>
  <si>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</si>
  <si>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</si>
  <si>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</si>
  <si>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</si>
  <si>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</si>
  <si>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</si>
  <si>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</si>
  <si>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</si>
  <si>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</si>
  <si>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</si>
  <si>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</si>
  <si>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</si>
  <si>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</si>
  <si>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</si>
  <si>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</si>
  <si>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</si>
  <si>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</si>
  <si>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</si>
  <si>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</si>
  <si>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</si>
  <si>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</si>
  <si>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</si>
  <si>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</si>
  <si>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</si>
  <si>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</si>
  <si>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</si>
  <si>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</si>
  <si>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</si>
  <si>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</si>
  <si>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</si>
  <si>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</si>
  <si>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</si>
  <si>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</si>
  <si>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</si>
  <si>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</si>
  <si>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</si>
  <si>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</si>
  <si>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</si>
  <si>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</si>
  <si>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</si>
  <si>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</si>
  <si>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</si>
  <si>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</si>
  <si>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</si>
  <si>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</si>
  <si>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</si>
  <si>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</si>
  <si>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</si>
  <si>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</si>
  <si>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</si>
  <si>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</si>
  <si>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</si>
  <si>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</si>
  <si>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</si>
  <si>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</si>
  <si>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</si>
  <si>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</si>
  <si>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</si>
  <si>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</si>
  <si>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</si>
  <si>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</si>
  <si>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</si>
  <si>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</si>
  <si>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</si>
  <si>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</si>
  <si>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</si>
  <si>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</si>
  <si>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</si>
  <si>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</si>
  <si>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</si>
  <si>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</si>
  <si>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</si>
  <si>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</si>
  <si>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</si>
  <si>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</si>
  <si>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</si>
  <si>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</si>
  <si>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</si>
  <si>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</si>
  <si>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</si>
  <si>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</si>
  <si>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</si>
  <si>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</si>
  <si>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</si>
  <si>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</si>
  <si>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</si>
  <si>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</si>
  <si>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</si>
  <si>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</si>
  <si>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</si>
  <si>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</si>
  <si>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</si>
  <si>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</si>
  <si>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</si>
  <si>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</si>
  <si>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</si>
  <si>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</si>
  <si>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</si>
  <si>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</si>
  <si>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</si>
  <si>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</si>
  <si>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</si>
  <si>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</si>
  <si>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</si>
  <si>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</si>
  <si>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</si>
  <si>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</si>
  <si>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</si>
  <si>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</si>
  <si>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</si>
  <si>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</si>
  <si>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</si>
  <si>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</si>
  <si>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</si>
  <si>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</si>
  <si>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</si>
  <si>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</si>
  <si>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</si>
  <si>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</si>
  <si>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</si>
  <si>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</si>
  <si>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</si>
  <si>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</si>
  <si>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</si>
  <si>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</si>
  <si>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</si>
  <si>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</si>
  <si>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</si>
  <si>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</si>
  <si>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</si>
  <si>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</si>
  <si>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</si>
  <si>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</si>
  <si>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</si>
  <si>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</si>
  <si>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</si>
  <si>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</si>
  <si>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</si>
  <si>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</si>
  <si>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</si>
  <si>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</si>
  <si>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</si>
  <si>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</si>
  <si>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</si>
  <si>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</si>
  <si>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</si>
  <si>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</si>
  <si>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</si>
  <si>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</si>
  <si>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</si>
  <si>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</si>
  <si>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</si>
  <si>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</si>
  <si>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</si>
  <si>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</si>
  <si>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</si>
  <si>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</si>
  <si>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</si>
  <si>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</si>
  <si>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</si>
  <si>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</si>
  <si>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</si>
  <si>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</si>
  <si>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</si>
  <si>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</si>
  <si>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</si>
  <si>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</si>
  <si>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</si>
  <si>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</si>
  <si>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</si>
  <si>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</si>
  <si>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</si>
  <si>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</si>
  <si>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</si>
  <si>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</si>
  <si>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</si>
  <si>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</si>
  <si>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</si>
  <si>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</si>
  <si>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</si>
  <si>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</si>
  <si>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</si>
  <si>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</si>
  <si>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</si>
  <si>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</si>
  <si>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</si>
  <si>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</si>
  <si>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</si>
  <si>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</si>
  <si>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</si>
  <si>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</si>
  <si>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</si>
  <si>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</si>
  <si>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</si>
  <si>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</si>
  <si>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</si>
  <si>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</si>
  <si>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</si>
  <si>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</si>
  <si>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</si>
  <si>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</si>
  <si>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</si>
  <si>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</si>
  <si>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</si>
  <si>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</si>
  <si>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</si>
  <si>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</si>
  <si>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</si>
  <si>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</si>
  <si>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</si>
  <si>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</si>
  <si>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</si>
  <si>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</si>
  <si>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</si>
  <si>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</si>
  <si>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</si>
  <si>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</si>
  <si>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</si>
  <si>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</si>
  <si>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</si>
  <si>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</si>
  <si>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</si>
  <si>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</si>
  <si>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</si>
  <si>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</si>
  <si>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</si>
  <si>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</si>
  <si>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</si>
  <si>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</si>
  <si>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</si>
  <si>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</si>
  <si>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</si>
  <si>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</si>
  <si>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</si>
  <si>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</si>
  <si>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</si>
  <si>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</si>
  <si>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</si>
  <si>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</si>
  <si>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</si>
  <si>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</si>
  <si>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</si>
  <si>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</si>
  <si>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</si>
  <si>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</si>
  <si>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</si>
  <si>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</si>
  <si>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</si>
  <si>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</si>
  <si>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</si>
  <si>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</si>
  <si>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</si>
  <si>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</si>
  <si>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</si>
  <si>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</si>
  <si>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</si>
  <si>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</si>
  <si>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</si>
  <si>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</si>
  <si>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</si>
  <si>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</si>
  <si>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</si>
  <si>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</si>
  <si>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</si>
  <si>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</si>
  <si>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</si>
  <si>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</si>
  <si>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</si>
  <si>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</si>
  <si>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</si>
  <si>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</si>
  <si>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</si>
  <si>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</si>
  <si>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</si>
  <si>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</si>
  <si>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</si>
  <si>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</si>
  <si>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</si>
  <si>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</si>
  <si>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</si>
  <si>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</si>
  <si>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</si>
  <si>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</si>
  <si>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</si>
  <si>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</si>
  <si>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</si>
  <si>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</si>
  <si>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</si>
  <si>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</si>
  <si>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</si>
  <si>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</si>
  <si>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</si>
  <si>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</si>
  <si>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</si>
  <si>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</si>
  <si>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</si>
  <si>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</si>
  <si>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</si>
  <si>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</si>
  <si>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</si>
  <si>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</si>
  <si>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</si>
  <si>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</si>
  <si>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</si>
  <si>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</si>
  <si>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</si>
  <si>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</si>
  <si>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</si>
  <si>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</si>
  <si>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</si>
  <si>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</si>
  <si>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</si>
  <si>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</si>
  <si>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</si>
  <si>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</si>
  <si>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</si>
  <si>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</si>
  <si>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</si>
  <si>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</si>
  <si>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</si>
  <si>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</si>
  <si>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</si>
  <si>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</si>
  <si>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</si>
  <si>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</si>
  <si>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</si>
  <si>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</si>
  <si>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</si>
  <si>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</si>
  <si>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</si>
  <si>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</si>
  <si>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</si>
  <si>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</si>
  <si>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</si>
  <si>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</si>
  <si>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</si>
  <si>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</si>
  <si>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</si>
  <si>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</si>
  <si>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</si>
  <si>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</si>
  <si>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</si>
  <si>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</si>
  <si>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</si>
  <si>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</si>
  <si>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</si>
  <si>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</si>
  <si>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</si>
  <si>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</si>
  <si>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</si>
  <si>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</si>
  <si>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</si>
  <si>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</si>
  <si>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</si>
  <si>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</si>
  <si>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</si>
  <si>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</si>
  <si>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</si>
  <si>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</si>
  <si>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</si>
  <si>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</si>
  <si>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</si>
  <si>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</si>
  <si>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</si>
  <si>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</si>
  <si>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</si>
  <si>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</si>
  <si>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</si>
  <si>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</si>
  <si>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</si>
  <si>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</si>
  <si>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</si>
  <si>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</si>
  <si>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</si>
  <si>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</si>
  <si>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</si>
  <si>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</si>
  <si>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</si>
  <si>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</si>
  <si>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</si>
  <si>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</si>
  <si>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</si>
  <si>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</si>
  <si>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</si>
  <si>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</si>
  <si>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</si>
  <si>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</si>
  <si>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</si>
  <si>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</si>
  <si>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</si>
  <si>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</si>
  <si>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</si>
  <si>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</si>
  <si>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</si>
  <si>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</si>
  <si>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</si>
  <si>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</si>
  <si>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</si>
  <si>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</si>
  <si>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</si>
  <si>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</si>
  <si>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</si>
  <si>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</si>
  <si>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</si>
  <si>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</si>
  <si>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</si>
  <si>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</si>
  <si>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</si>
  <si>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</si>
  <si>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</si>
  <si>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</si>
  <si>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</si>
  <si>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</si>
  <si>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</si>
  <si>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</si>
  <si>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</si>
  <si>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</si>
  <si>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</si>
  <si>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</si>
  <si>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</si>
  <si>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</si>
  <si>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</si>
  <si>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</si>
  <si>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</si>
  <si>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</si>
  <si>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</si>
  <si>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</si>
  <si>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</si>
  <si>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</si>
  <si>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</si>
  <si>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</si>
  <si>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</si>
  <si>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</si>
  <si>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</si>
  <si>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</si>
  <si>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</si>
  <si>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</si>
  <si>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</si>
  <si>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</si>
  <si>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</si>
  <si>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</si>
  <si>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</si>
  <si>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</si>
  <si>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</si>
  <si>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</si>
  <si>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</si>
  <si>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</si>
  <si>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</si>
  <si>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</si>
  <si>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</si>
  <si>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</si>
  <si>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</si>
  <si>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</si>
  <si>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</si>
  <si>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</si>
  <si>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</si>
  <si>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</si>
  <si>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</si>
  <si>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</si>
  <si>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</si>
  <si>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</si>
  <si>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</si>
  <si>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</si>
  <si>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</si>
  <si>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</si>
  <si>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</si>
  <si>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</si>
  <si>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</si>
  <si>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</si>
  <si>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</si>
  <si>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</si>
  <si>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</si>
  <si>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</si>
  <si>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</si>
  <si>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</si>
  <si>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</si>
  <si>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</si>
  <si>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</si>
  <si>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</si>
  <si>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</si>
  <si>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</si>
  <si>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</si>
  <si>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</si>
  <si>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</si>
  <si>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</si>
  <si>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</si>
  <si>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</si>
  <si>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</si>
  <si>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</si>
  <si>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</si>
  <si>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</si>
  <si>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</si>
  <si>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</si>
  <si>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</si>
  <si>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</si>
  <si>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</si>
  <si>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</si>
  <si>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</si>
  <si>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</si>
  <si>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</si>
  <si>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</si>
  <si>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</si>
  <si>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</si>
  <si>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</si>
  <si>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</si>
  <si>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</si>
  <si>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</si>
  <si>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</si>
  <si>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</si>
  <si>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</si>
  <si>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</si>
  <si>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</si>
  <si>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</si>
  <si>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</si>
  <si>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</si>
  <si>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</si>
  <si>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</si>
  <si>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</si>
  <si>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</si>
  <si>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</si>
  <si>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</si>
  <si>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</si>
  <si>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</si>
  <si>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</si>
  <si>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</si>
  <si>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</si>
  <si>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</si>
  <si>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</si>
  <si>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</si>
  <si>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</si>
  <si>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</si>
  <si>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</si>
  <si>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</si>
  <si>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</si>
  <si>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</si>
  <si>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</si>
  <si>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</si>
  <si>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</si>
  <si>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</si>
  <si>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</si>
  <si>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</si>
  <si>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</si>
  <si>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</si>
  <si>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</si>
  <si>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</si>
  <si>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</si>
  <si>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</si>
  <si>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</si>
  <si>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</si>
  <si>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</si>
  <si>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</si>
  <si>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</si>
  <si>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</si>
  <si>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</si>
  <si>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</si>
  <si>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</si>
  <si>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</si>
  <si>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</si>
  <si>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</si>
  <si>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</si>
  <si>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</si>
  <si>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</si>
  <si>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</si>
  <si>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</si>
  <si>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</si>
  <si>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</si>
  <si>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</si>
  <si>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</si>
  <si>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</si>
  <si>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</si>
  <si>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</si>
  <si>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</si>
  <si>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</si>
  <si>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</si>
  <si>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</si>
  <si>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</si>
  <si>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</si>
  <si>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</si>
  <si>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</si>
  <si>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</si>
  <si>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</si>
  <si>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</si>
  <si>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</si>
  <si>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</si>
  <si>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</si>
  <si>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</si>
  <si>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</si>
  <si>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</si>
  <si>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</si>
  <si>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</si>
  <si>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</si>
  <si>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</si>
  <si>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</si>
  <si>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</si>
  <si>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</si>
  <si>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</si>
  <si>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</si>
  <si>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</si>
  <si>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</si>
  <si>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</si>
  <si>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</si>
  <si>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</si>
  <si>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</si>
  <si>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</si>
  <si>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</si>
  <si>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</si>
  <si>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</si>
  <si>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</si>
  <si>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</si>
  <si>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</si>
  <si>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</si>
  <si>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</si>
  <si>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</si>
  <si>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</si>
  <si>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</si>
  <si>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</si>
  <si>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</si>
  <si>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</si>
  <si>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</si>
  <si>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</si>
  <si>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</si>
  <si>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</si>
  <si>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</si>
  <si>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</si>
  <si>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</si>
  <si>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</si>
  <si>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</si>
  <si>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</si>
  <si>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</si>
  <si>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</si>
  <si>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</si>
  <si>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</si>
  <si>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</si>
  <si>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</si>
  <si>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</si>
  <si>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</si>
  <si>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</si>
  <si>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</si>
  <si>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</si>
  <si>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</si>
  <si>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</si>
  <si>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</si>
  <si>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</si>
  <si>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</si>
  <si>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</si>
  <si>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</si>
  <si>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</si>
  <si>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</si>
  <si>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</si>
  <si>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</si>
  <si>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</si>
  <si>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</si>
  <si>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</si>
  <si>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</si>
  <si>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</si>
  <si>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</si>
  <si>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</si>
  <si>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</si>
  <si>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</si>
  <si>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</si>
  <si>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</si>
  <si>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</si>
  <si>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</si>
  <si>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</si>
  <si>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</si>
  <si>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</si>
  <si>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</si>
  <si>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</si>
  <si>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</si>
  <si>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</si>
  <si>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</si>
  <si>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</si>
  <si>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</si>
  <si>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</si>
  <si>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</si>
  <si>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</si>
  <si>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</si>
  <si>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</si>
  <si>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</si>
  <si>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</si>
  <si>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</si>
  <si>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</si>
  <si>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</si>
  <si>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</si>
  <si>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</si>
  <si>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</si>
  <si>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</si>
  <si>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</si>
  <si>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</si>
  <si>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</si>
  <si>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</si>
  <si>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</si>
  <si>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</si>
  <si>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</si>
  <si>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</si>
  <si>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</si>
  <si>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</si>
  <si>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</si>
  <si>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</si>
  <si>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</si>
  <si>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</si>
  <si>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</si>
  <si>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</si>
  <si>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</si>
  <si>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</si>
  <si>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</si>
  <si>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</si>
  <si>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</si>
  <si>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</si>
  <si>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</si>
  <si>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</si>
  <si>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</si>
  <si>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</si>
  <si>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</si>
  <si>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</si>
  <si>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</si>
  <si>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</si>
  <si>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</si>
  <si>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</si>
  <si>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</si>
  <si>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</si>
  <si>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</si>
  <si>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</si>
  <si>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</si>
  <si>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</si>
  <si>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</si>
  <si>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</si>
  <si>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</si>
  <si>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</si>
  <si>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</si>
  <si>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</si>
  <si>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</si>
  <si>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</si>
  <si>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</si>
  <si>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</si>
  <si>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</si>
  <si>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</si>
  <si>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</si>
  <si>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</si>
  <si>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</si>
  <si>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</si>
  <si>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</si>
  <si>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</si>
  <si>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</si>
  <si>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</si>
  <si>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</si>
  <si>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</si>
  <si>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</si>
  <si>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</si>
  <si>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</si>
  <si>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</si>
  <si>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</si>
  <si>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</si>
  <si>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</si>
  <si>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</si>
  <si>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</si>
  <si>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</si>
  <si>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</si>
  <si>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</si>
  <si>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</si>
  <si>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</si>
  <si>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</si>
  <si>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</si>
  <si>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</si>
  <si>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</si>
  <si>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</si>
  <si>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</si>
  <si>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</si>
  <si>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</si>
  <si>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</si>
  <si>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</si>
  <si>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</si>
  <si>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</si>
  <si>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</si>
  <si>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</si>
  <si>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</si>
  <si>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</si>
  <si>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</si>
  <si>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</si>
  <si>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</si>
  <si>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</si>
  <si>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</si>
  <si>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</si>
  <si>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</si>
  <si>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</si>
  <si>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</si>
  <si>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</si>
  <si>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</si>
  <si>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</si>
  <si>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</si>
  <si>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</si>
  <si>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</si>
  <si>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</si>
  <si>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</si>
  <si>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</si>
  <si>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</si>
  <si>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</si>
  <si>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</si>
  <si>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</si>
  <si>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</si>
  <si>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</si>
  <si>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</si>
  <si>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</si>
  <si>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</si>
  <si>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</si>
  <si>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</si>
  <si>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</si>
  <si>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</si>
  <si>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</si>
  <si>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</si>
  <si>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</si>
  <si>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</si>
  <si>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</si>
  <si>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</si>
  <si>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</si>
  <si>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</si>
  <si>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</si>
  <si>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</si>
  <si>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</si>
  <si>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</si>
  <si>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</si>
  <si>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</si>
  <si>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</si>
  <si>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</si>
  <si>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</si>
  <si>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</si>
  <si>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</si>
  <si>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</si>
  <si>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</si>
  <si>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</si>
  <si>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</si>
  <si>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</si>
  <si>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</si>
  <si>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</si>
  <si>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</si>
  <si>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</si>
  <si>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</si>
  <si>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</si>
  <si>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</si>
  <si>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</si>
  <si>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</si>
  <si>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</si>
  <si>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</si>
  <si>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</si>
  <si>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</si>
  <si>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</si>
  <si>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</si>
  <si>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</si>
  <si>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</si>
  <si>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</si>
  <si>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</si>
  <si>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</si>
  <si>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</si>
  <si>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</si>
  <si>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</si>
  <si>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</si>
  <si>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</si>
  <si>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</si>
  <si>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</si>
  <si>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</si>
  <si>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</si>
  <si>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</si>
  <si>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</si>
  <si>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</si>
  <si>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</si>
  <si>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</si>
  <si>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</si>
  <si>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</si>
  <si>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</si>
  <si>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</si>
  <si>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</si>
  <si>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</si>
  <si>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</si>
  <si>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</si>
  <si>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</si>
  <si>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</si>
  <si>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</si>
  <si>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</si>
  <si>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</si>
  <si>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</si>
  <si>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</si>
  <si>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</si>
  <si>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</si>
  <si>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</si>
  <si>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</si>
  <si>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</si>
  <si>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</si>
  <si>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</si>
  <si>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</si>
  <si>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</si>
  <si>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</si>
  <si>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</si>
  <si>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</si>
  <si>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</si>
  <si>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</si>
  <si>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</si>
  <si>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</si>
  <si>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</si>
  <si>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</si>
  <si>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</si>
  <si>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</si>
  <si>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</si>
  <si>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</si>
  <si>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</si>
  <si>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</si>
  <si>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</si>
  <si>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</si>
  <si>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</si>
  <si>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</si>
  <si>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</si>
  <si>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</si>
  <si>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</si>
  <si>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</si>
  <si>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</si>
  <si>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</si>
  <si>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</si>
  <si>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</si>
  <si>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</si>
  <si>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</si>
  <si>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</si>
  <si>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</si>
  <si>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</si>
  <si>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</si>
  <si>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</si>
  <si>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</si>
  <si>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</si>
  <si>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</si>
  <si>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</si>
  <si>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</si>
  <si>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</si>
  <si>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</si>
  <si>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</si>
  <si>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</si>
  <si>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</si>
  <si>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</si>
  <si>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</si>
  <si>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</si>
  <si>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</si>
  <si>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</si>
  <si>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</si>
  <si>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</si>
  <si>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</si>
  <si>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</si>
  <si>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</si>
  <si>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</si>
  <si>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</si>
  <si>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</si>
  <si>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</si>
  <si>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</si>
  <si>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</si>
  <si>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</si>
  <si>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</si>
  <si>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</si>
  <si>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</si>
  <si>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</si>
  <si>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</si>
  <si>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</si>
  <si>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</si>
  <si>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</si>
  <si>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</si>
  <si>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</si>
  <si>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</si>
  <si>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</si>
  <si>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</si>
  <si>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</si>
  <si>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</si>
  <si>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</si>
  <si>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</si>
  <si>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</si>
  <si>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</si>
  <si>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</si>
  <si>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</si>
  <si>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</si>
  <si>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</si>
  <si>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</si>
  <si>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</si>
  <si>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</si>
  <si>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</si>
  <si>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</si>
  <si>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</si>
  <si>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</si>
  <si>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</si>
  <si>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</si>
  <si>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</si>
  <si>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</si>
  <si>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</si>
  <si>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</si>
  <si>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</si>
  <si>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</si>
  <si>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</si>
  <si>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</si>
  <si>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</si>
  <si>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</si>
  <si>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</si>
  <si>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</si>
  <si>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</si>
  <si>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</si>
  <si>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</si>
  <si>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</si>
  <si>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</si>
  <si>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</si>
  <si>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</si>
  <si>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</si>
  <si>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</si>
  <si>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</si>
  <si>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</si>
  <si>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</si>
  <si>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</si>
  <si>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</si>
  <si>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</si>
  <si>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</si>
  <si>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</si>
  <si>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</si>
  <si>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</si>
  <si>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</si>
  <si>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</si>
  <si>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</si>
  <si>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</si>
  <si>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</si>
  <si>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</si>
  <si>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</si>
  <si>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</si>
  <si>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</si>
  <si>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</si>
  <si>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</si>
  <si>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</si>
  <si>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</si>
  <si>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</si>
  <si>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</si>
  <si>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</si>
  <si>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</si>
  <si>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</si>
  <si>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</si>
  <si>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</si>
  <si>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</si>
  <si>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</si>
  <si>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</si>
  <si>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</si>
  <si>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</si>
  <si>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</si>
  <si>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</si>
  <si>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</si>
  <si>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</si>
  <si>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</si>
  <si>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</si>
  <si>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</si>
  <si>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</si>
  <si>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</si>
  <si>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</si>
  <si>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</si>
  <si>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</si>
  <si>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</si>
  <si>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</si>
  <si>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</si>
  <si>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</si>
  <si>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</si>
  <si>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</si>
  <si>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</si>
  <si>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</si>
  <si>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</si>
  <si>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</si>
  <si>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</si>
  <si>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</si>
  <si>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</si>
  <si>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</si>
  <si>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</si>
  <si>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</si>
  <si>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</si>
  <si>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</si>
  <si>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</si>
  <si>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</si>
  <si>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</si>
  <si>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</si>
  <si>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</si>
  <si>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</si>
  <si>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</si>
  <si>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</si>
  <si>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</si>
  <si>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</si>
  <si>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</si>
  <si>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</si>
  <si>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</si>
  <si>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</si>
  <si>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</si>
  <si>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</si>
  <si>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</si>
  <si>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</si>
  <si>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</si>
  <si>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</si>
  <si>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</si>
  <si>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</si>
  <si>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</si>
  <si>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</si>
  <si>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</si>
  <si>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</si>
  <si>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</si>
  <si>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</si>
  <si>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</si>
  <si>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</si>
  <si>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</si>
  <si>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</si>
  <si>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</si>
  <si>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</si>
  <si>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</si>
  <si>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</si>
  <si>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</si>
  <si>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</si>
  <si>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</si>
  <si>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</si>
  <si>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</si>
  <si>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</si>
  <si>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</si>
  <si>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</si>
  <si>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</si>
  <si>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</si>
  <si>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</si>
  <si>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</si>
  <si>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</si>
  <si>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</si>
  <si>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</si>
  <si>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</si>
  <si>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</si>
  <si>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</si>
  <si>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</si>
  <si>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</si>
  <si>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</si>
  <si>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</si>
  <si>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</si>
  <si>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</si>
  <si>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</si>
  <si>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</si>
  <si>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</si>
  <si>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</si>
  <si>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</si>
  <si>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</si>
  <si>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</si>
  <si>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</si>
  <si>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</si>
  <si>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</si>
  <si>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</si>
  <si>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</si>
  <si>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</si>
  <si>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</si>
  <si>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</si>
  <si>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</si>
  <si>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</si>
  <si>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</si>
  <si>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</si>
  <si>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</si>
  <si>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</si>
  <si>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</si>
  <si>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</si>
  <si>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</si>
  <si>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</si>
  <si>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</si>
  <si>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</si>
  <si>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</si>
  <si>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</si>
  <si>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</si>
  <si>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</si>
  <si>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</si>
  <si>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</si>
  <si>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</si>
  <si>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</si>
  <si>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</si>
  <si>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</si>
  <si>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</si>
  <si>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</si>
  <si>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</si>
  <si>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</si>
  <si>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</si>
  <si>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</si>
  <si>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</si>
  <si>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</si>
  <si>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</si>
  <si>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</si>
  <si>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</si>
  <si>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</si>
  <si>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</si>
  <si>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</si>
  <si>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</si>
  <si>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</si>
  <si>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</si>
  <si>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</si>
  <si>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</si>
  <si>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</si>
  <si>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</si>
  <si>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</si>
  <si>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</si>
  <si>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</si>
  <si>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</si>
  <si>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</si>
  <si>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</si>
  <si>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</si>
  <si>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</si>
  <si>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</si>
  <si>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</si>
  <si>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</si>
  <si>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</si>
  <si>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</si>
  <si>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</si>
  <si>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</si>
  <si>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</si>
  <si>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</si>
  <si>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</si>
  <si>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</si>
  <si>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</si>
  <si>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</si>
  <si>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</si>
  <si>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</si>
  <si>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</si>
  <si>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</si>
  <si>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</si>
  <si>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</si>
  <si>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</si>
  <si>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</si>
  <si>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</si>
  <si>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</si>
  <si>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</si>
  <si>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</si>
  <si>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</si>
  <si>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</si>
  <si>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</si>
  <si>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</si>
  <si>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</si>
  <si>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</si>
  <si>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</si>
  <si>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</si>
  <si>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</si>
  <si>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</si>
  <si>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</si>
  <si>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</si>
  <si>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</si>
  <si>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</si>
  <si>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</si>
  <si>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</si>
  <si>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</si>
  <si>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</si>
  <si>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</si>
  <si>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</si>
  <si>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</si>
  <si>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</si>
  <si>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</si>
  <si>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</si>
  <si>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</si>
  <si>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</si>
  <si>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</si>
  <si>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</si>
  <si>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</si>
  <si>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</si>
  <si>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</si>
  <si>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</si>
  <si>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</si>
  <si>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</si>
  <si>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</si>
  <si>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</si>
  <si>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</si>
  <si>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</si>
  <si>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</si>
  <si>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</si>
  <si>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</si>
  <si>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</si>
  <si>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</si>
  <si>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</si>
  <si>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</si>
  <si>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</si>
  <si>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</si>
  <si>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</si>
  <si>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</si>
  <si>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</si>
  <si>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</si>
  <si>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</si>
  <si>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</si>
  <si>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</si>
  <si>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</si>
  <si>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</si>
  <si>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</si>
  <si>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</si>
  <si>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</si>
  <si>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</si>
  <si>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</si>
  <si>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</si>
  <si>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</si>
  <si>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</si>
  <si>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</si>
  <si>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</si>
  <si>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</si>
  <si>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</si>
  <si>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</si>
  <si>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</si>
  <si>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</si>
  <si>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</si>
  <si>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</si>
  <si>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</si>
  <si>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</si>
  <si>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</si>
  <si>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</si>
  <si>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</si>
  <si>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</si>
  <si>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</si>
  <si>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</si>
  <si>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</si>
  <si>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</si>
  <si>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</si>
  <si>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</si>
  <si>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</si>
  <si>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</si>
  <si>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</si>
  <si>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</si>
  <si>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</si>
  <si>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</si>
  <si>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</si>
  <si>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</si>
  <si>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</si>
  <si>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</si>
  <si>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</si>
  <si>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</si>
  <si>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</si>
  <si>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</si>
  <si>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</si>
  <si>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</si>
  <si>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</si>
  <si>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</si>
  <si>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</si>
  <si>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</si>
  <si>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</si>
  <si>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</si>
  <si>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</si>
  <si>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</si>
  <si>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</si>
  <si>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</si>
  <si>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</si>
  <si>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</si>
  <si>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</si>
  <si>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</si>
  <si>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</si>
  <si>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</si>
  <si>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</si>
  <si>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</si>
  <si>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</si>
  <si>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</si>
  <si>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</si>
  <si>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</si>
  <si>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</si>
  <si>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</si>
  <si>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</si>
  <si>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</si>
  <si>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</si>
  <si>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</si>
  <si>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</si>
  <si>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</si>
  <si>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</si>
  <si>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</si>
  <si>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</si>
  <si>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</si>
  <si>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</si>
  <si>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</si>
  <si>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</si>
  <si>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</si>
  <si>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</si>
  <si>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</si>
  <si>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</si>
  <si>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</si>
  <si>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</si>
  <si>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</si>
  <si>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</si>
  <si>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</si>
  <si>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</si>
  <si>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</si>
  <si>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</si>
  <si>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</si>
  <si>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</si>
  <si>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</si>
  <si>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</si>
  <si>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</si>
  <si>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</si>
  <si>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</si>
  <si>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</si>
  <si>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</si>
  <si>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</si>
  <si>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</si>
  <si>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</si>
  <si>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</si>
  <si>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</si>
  <si>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</si>
  <si>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</si>
  <si>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</si>
  <si>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</si>
  <si>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</si>
  <si>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</si>
  <si>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</si>
  <si>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</si>
  <si>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</si>
  <si>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</si>
  <si>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</si>
  <si>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</si>
  <si>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</si>
  <si>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</si>
  <si>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</si>
  <si>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</si>
  <si>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</si>
  <si>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</si>
  <si>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</si>
  <si>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</si>
  <si>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</si>
  <si>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</si>
  <si>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</si>
  <si>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</si>
  <si>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</si>
  <si>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</si>
  <si>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</si>
  <si>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</si>
  <si>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</si>
  <si>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</si>
  <si>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</si>
  <si>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</si>
  <si>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</si>
  <si>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</si>
  <si>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</si>
  <si>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</si>
  <si>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</si>
  <si>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</si>
  <si>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</si>
  <si>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</si>
  <si>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</si>
  <si>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</si>
  <si>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</si>
  <si>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</si>
  <si>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</si>
  <si>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</si>
  <si>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</si>
  <si>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</si>
  <si>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</si>
  <si>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</si>
  <si>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</si>
  <si>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</si>
  <si>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</si>
  <si>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</si>
  <si>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</si>
  <si>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</si>
  <si>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</si>
  <si>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</si>
  <si>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</si>
  <si>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</si>
  <si>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</si>
  <si>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</si>
  <si>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</si>
  <si>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</si>
  <si>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</si>
  <si>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</si>
  <si>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</si>
  <si>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</si>
  <si>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</si>
  <si>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</si>
  <si>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</si>
  <si>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</si>
  <si>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</si>
  <si>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</si>
  <si>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</si>
  <si>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</si>
  <si>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</si>
  <si>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</si>
  <si>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</si>
  <si>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</si>
  <si>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</si>
  <si>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</si>
  <si>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</si>
  <si>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</si>
  <si>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</si>
  <si>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</si>
  <si>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</si>
  <si>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</si>
  <si>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</si>
  <si>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</si>
  <si>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</si>
  <si>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</si>
  <si>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</si>
  <si>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</si>
  <si>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</si>
  <si>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</si>
  <si>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</si>
  <si>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</si>
  <si>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</si>
  <si>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</si>
  <si>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</si>
  <si>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</si>
  <si>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</si>
  <si>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</si>
  <si>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</si>
  <si>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</si>
  <si>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</si>
  <si>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</si>
  <si>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</si>
  <si>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</si>
  <si>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</si>
  <si>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</si>
  <si>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</si>
  <si>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</si>
  <si>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</si>
  <si>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</si>
  <si>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</si>
  <si>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</si>
  <si>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</si>
  <si>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</si>
  <si>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</si>
  <si>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</si>
  <si>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</si>
  <si>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</si>
  <si>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</si>
  <si>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</si>
  <si>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</si>
  <si>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</si>
  <si>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</si>
  <si>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</si>
  <si>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</si>
  <si>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</si>
  <si>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</si>
  <si>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</si>
  <si>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</si>
  <si>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</si>
  <si>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</si>
  <si>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</si>
  <si>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</si>
  <si>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</si>
  <si>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</si>
  <si>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</si>
  <si>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</si>
  <si>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</si>
  <si>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</si>
  <si>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</si>
  <si>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</si>
  <si>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</si>
  <si>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</si>
  <si>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</si>
  <si>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</si>
  <si>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</si>
  <si>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</si>
  <si>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</si>
  <si>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</si>
  <si>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</si>
  <si>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</si>
  <si>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</si>
  <si>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</si>
  <si>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</si>
  <si>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</si>
  <si>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</si>
  <si>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</si>
  <si>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</si>
  <si>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</si>
  <si>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</si>
  <si>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</si>
  <si>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</si>
  <si>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</si>
  <si>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</si>
  <si>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</si>
  <si>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</si>
  <si>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</si>
  <si>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</si>
  <si>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</si>
  <si>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</si>
  <si>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</si>
  <si>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</si>
  <si>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</si>
  <si>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</si>
  <si>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</si>
  <si>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</si>
  <si>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</si>
  <si>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</si>
  <si>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</si>
  <si>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</si>
  <si>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</si>
  <si>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</si>
  <si>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</si>
  <si>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</si>
  <si>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</si>
  <si>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</si>
  <si>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</si>
  <si>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</si>
  <si>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</si>
  <si>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</si>
  <si>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</si>
  <si>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</si>
  <si>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</si>
  <si>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</si>
  <si>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</si>
  <si>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</si>
  <si>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</si>
  <si>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</si>
  <si>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</si>
  <si>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</si>
  <si>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</si>
  <si>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</si>
  <si>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</si>
  <si>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</si>
  <si>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</si>
  <si>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</si>
  <si>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</si>
  <si>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</si>
  <si>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</si>
  <si>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</si>
  <si>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</si>
  <si>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</si>
  <si>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</si>
  <si>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</si>
  <si>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</si>
  <si>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</si>
  <si>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</si>
  <si>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</si>
  <si>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</si>
  <si>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</si>
  <si>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</si>
  <si>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</si>
  <si>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</si>
  <si>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</si>
  <si>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</si>
  <si>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</si>
  <si>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</si>
  <si>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</si>
  <si>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</si>
  <si>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</si>
  <si>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</si>
  <si>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</si>
  <si>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</si>
  <si>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</si>
  <si>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</si>
  <si>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</si>
  <si>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</si>
  <si>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</si>
  <si>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</si>
  <si>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</si>
  <si>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</si>
  <si>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</si>
  <si>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</si>
  <si>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</si>
  <si>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</si>
  <si>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</si>
  <si>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</si>
  <si>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</si>
  <si>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</si>
  <si>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</si>
  <si>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</si>
  <si>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</si>
  <si>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</si>
  <si>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</si>
  <si>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</si>
  <si>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</si>
  <si>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</si>
  <si>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</si>
  <si>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</si>
  <si>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</si>
  <si>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</si>
  <si>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</si>
  <si>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</si>
  <si>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</si>
  <si>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</si>
  <si>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</si>
  <si>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</si>
  <si>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</si>
  <si>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</si>
  <si>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</si>
  <si>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</si>
  <si>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</si>
  <si>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</si>
  <si>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</si>
  <si>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</si>
  <si>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</si>
  <si>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</si>
  <si>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</si>
  <si>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</si>
  <si>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</si>
  <si>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</si>
  <si>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</si>
  <si>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</si>
  <si>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</si>
  <si>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</si>
  <si>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</si>
  <si>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</si>
  <si>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</si>
  <si>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</si>
  <si>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</si>
  <si>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</si>
  <si>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</si>
  <si>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</si>
  <si>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</si>
  <si>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</si>
  <si>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</si>
  <si>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</si>
  <si>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</si>
  <si>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</si>
  <si>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</si>
  <si>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</si>
  <si>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</si>
  <si>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</si>
  <si>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</si>
  <si>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</si>
  <si>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</si>
  <si>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</si>
  <si>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</si>
  <si>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</si>
  <si>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</si>
  <si>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</si>
  <si>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</si>
  <si>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</si>
  <si>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</si>
  <si>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</si>
  <si>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</si>
  <si>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</si>
  <si>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</si>
  <si>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</si>
  <si>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</si>
  <si>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</si>
  <si>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</si>
  <si>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</si>
  <si>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</si>
  <si>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</si>
  <si>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</si>
  <si>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</si>
  <si>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</si>
  <si>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</si>
  <si>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</si>
  <si>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</si>
  <si>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</si>
  <si>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</si>
  <si>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</si>
  <si>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</si>
  <si>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</si>
  <si>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</si>
  <si>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</si>
  <si>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</si>
  <si>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</si>
  <si>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</si>
  <si>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</si>
  <si>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</si>
  <si>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</si>
  <si>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</si>
  <si>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</si>
  <si>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</si>
  <si>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</si>
  <si>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</si>
  <si>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</si>
  <si>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</si>
  <si>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</si>
  <si>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</si>
  <si>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</si>
  <si>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</si>
  <si>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</si>
  <si>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</si>
  <si>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</si>
  <si>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</si>
  <si>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</si>
  <si>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</si>
  <si>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</si>
  <si>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</si>
  <si>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</si>
  <si>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</si>
  <si>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</si>
  <si>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</si>
  <si>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</si>
  <si>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</si>
  <si>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</si>
  <si>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</si>
  <si>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</si>
  <si>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</si>
  <si>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</si>
  <si>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</si>
  <si>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</si>
  <si>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</si>
  <si>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</si>
  <si>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</si>
  <si>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</si>
  <si>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</si>
  <si>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</si>
  <si>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</si>
  <si>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</si>
  <si>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</si>
  <si>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</si>
  <si>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</si>
  <si>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</si>
  <si>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</si>
  <si>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</si>
  <si>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</si>
  <si>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</si>
  <si>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</si>
  <si>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</si>
  <si>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</si>
  <si>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</si>
  <si>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</si>
  <si>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</si>
  <si>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</si>
  <si>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</si>
  <si>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</si>
  <si>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</si>
  <si>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</si>
  <si>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</si>
  <si>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</si>
  <si>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</si>
  <si>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</si>
  <si>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</si>
  <si>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</si>
  <si>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</si>
  <si>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</si>
  <si>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</si>
  <si>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</si>
  <si>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</si>
  <si>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</si>
  <si>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</si>
  <si>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</si>
  <si>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</si>
  <si>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</si>
  <si>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</si>
  <si>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</si>
  <si>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</si>
  <si>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</si>
  <si>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</si>
  <si>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</si>
  <si>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</si>
  <si>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</si>
  <si>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</si>
  <si>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</si>
  <si>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</si>
  <si>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</si>
  <si>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</si>
  <si>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</si>
  <si>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</si>
  <si>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</si>
  <si>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</si>
  <si>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</si>
  <si>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</si>
  <si>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</si>
  <si>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</si>
  <si>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</si>
  <si>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</si>
  <si>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</si>
  <si>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</si>
  <si>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</si>
  <si>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</si>
  <si>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</si>
  <si>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</si>
  <si>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</si>
  <si>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</si>
  <si>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</si>
  <si>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</si>
  <si>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</si>
  <si>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</si>
  <si>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</si>
  <si>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</si>
  <si>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</si>
  <si>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</si>
  <si>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</si>
  <si>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</si>
  <si>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</si>
  <si>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</si>
  <si>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</si>
  <si>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</si>
  <si>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</si>
  <si>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</si>
  <si>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</si>
  <si>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</si>
  <si>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</si>
  <si>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</si>
  <si>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</si>
  <si>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</si>
  <si>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</si>
  <si>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</si>
  <si>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</si>
  <si>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</si>
  <si>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</si>
  <si>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</si>
  <si>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</si>
  <si>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</si>
  <si>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</si>
  <si>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</si>
  <si>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</si>
  <si>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</si>
  <si>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</si>
  <si>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</si>
  <si>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</si>
  <si>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</si>
  <si>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</si>
  <si>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</si>
  <si>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</si>
  <si>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</si>
  <si>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</si>
  <si>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</si>
  <si>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</si>
  <si>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</si>
  <si>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</si>
  <si>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</si>
  <si>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</si>
  <si>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</si>
  <si>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</si>
  <si>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</si>
  <si>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</si>
  <si>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</si>
  <si>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</si>
  <si>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</si>
  <si>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</si>
  <si>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</si>
  <si>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</si>
  <si>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</si>
  <si>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</si>
  <si>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</si>
  <si>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</si>
  <si>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</si>
  <si>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</si>
  <si>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</si>
  <si>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</si>
  <si>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</si>
  <si>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</si>
  <si>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</si>
  <si>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</si>
  <si>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</si>
  <si>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</si>
  <si>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</si>
  <si>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</si>
  <si>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</si>
  <si>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</si>
  <si>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</si>
  <si>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</si>
  <si>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</si>
  <si>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</si>
  <si>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</si>
  <si>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</si>
  <si>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</si>
  <si>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</si>
  <si>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</si>
  <si>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</si>
  <si>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</si>
  <si>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</si>
  <si>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</si>
  <si>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</si>
  <si>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</si>
  <si>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</si>
  <si>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</si>
  <si>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</si>
  <si>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</si>
  <si>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</si>
  <si>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</si>
  <si>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</si>
  <si>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</si>
  <si>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</si>
  <si>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</si>
  <si>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</si>
  <si>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</si>
  <si>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</si>
  <si>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</si>
  <si>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</si>
  <si>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</si>
  <si>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</si>
  <si>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</si>
  <si>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</si>
  <si>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</si>
  <si>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</si>
  <si>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</si>
  <si>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</si>
  <si>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</si>
  <si>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</si>
  <si>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</si>
  <si>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</si>
  <si>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</si>
  <si>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</si>
  <si>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</si>
  <si>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</si>
  <si>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</si>
  <si>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</si>
  <si>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</si>
  <si>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</si>
  <si>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</si>
  <si>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</si>
  <si>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</si>
  <si>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</si>
  <si>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</si>
  <si>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</si>
  <si>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</si>
  <si>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</si>
  <si>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</si>
  <si>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</si>
  <si>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</si>
  <si>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</si>
  <si>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</si>
  <si>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</si>
  <si>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</si>
  <si>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</si>
  <si>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</si>
  <si>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</si>
  <si>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</si>
  <si>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</si>
  <si>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</si>
  <si>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</si>
  <si>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</si>
  <si>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</si>
  <si>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</si>
  <si>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</si>
  <si>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</si>
  <si>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</si>
  <si>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</si>
  <si>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</si>
  <si>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</si>
  <si>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</si>
  <si>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</si>
  <si>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</si>
  <si>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</si>
  <si>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</si>
  <si>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</si>
  <si>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</si>
  <si>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</si>
  <si>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</si>
  <si>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</si>
  <si>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</si>
  <si>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</si>
  <si>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</si>
  <si>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</si>
  <si>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</si>
  <si>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</si>
  <si>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</si>
  <si>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</si>
  <si>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</si>
  <si>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</si>
  <si>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</si>
  <si>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</si>
  <si>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</si>
  <si>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</si>
  <si>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</si>
  <si>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</si>
  <si>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</si>
  <si>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</si>
  <si>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</si>
  <si>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</si>
  <si>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</si>
  <si>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</si>
  <si>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</si>
  <si>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</si>
  <si>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</si>
  <si>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</si>
  <si>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</si>
  <si>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</si>
  <si>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</si>
  <si>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</si>
  <si>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</si>
  <si>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</si>
  <si>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</si>
  <si>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</si>
  <si>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</si>
  <si>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</si>
  <si>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</si>
  <si>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</si>
  <si>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</si>
  <si>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</si>
  <si>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</si>
  <si>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</si>
  <si>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</si>
  <si>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</si>
  <si>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</si>
  <si>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</si>
  <si>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</si>
  <si>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</si>
  <si>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</si>
  <si>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</si>
  <si>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</si>
  <si>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</si>
  <si>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</si>
  <si>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</si>
  <si>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</si>
  <si>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</si>
  <si>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</si>
  <si>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</si>
  <si>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</si>
  <si>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</si>
  <si>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</si>
  <si>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</si>
  <si>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</si>
  <si>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</si>
  <si>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</si>
  <si>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</si>
  <si>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</si>
  <si>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</si>
  <si>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</si>
  <si>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</si>
  <si>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</si>
  <si>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</si>
  <si>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</si>
  <si>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</si>
  <si>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</si>
  <si>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</si>
  <si>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</si>
  <si>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</si>
  <si>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</si>
  <si>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</si>
  <si>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</si>
  <si>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</si>
  <si>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</si>
  <si>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</si>
  <si>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</si>
  <si>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</si>
  <si>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</si>
  <si>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</si>
  <si>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</si>
  <si>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</si>
  <si>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</si>
  <si>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</si>
  <si>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</si>
  <si>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</si>
  <si>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</si>
  <si>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</si>
  <si>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</si>
  <si>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</si>
  <si>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</si>
  <si>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</si>
  <si>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</si>
  <si>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</si>
  <si>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</si>
  <si>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</si>
  <si>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</si>
  <si>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</si>
  <si>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</si>
  <si>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</si>
  <si>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</si>
  <si>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</si>
  <si>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</si>
  <si>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</si>
  <si>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</si>
  <si>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</si>
  <si>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</si>
  <si>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</si>
  <si>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</si>
  <si>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</si>
  <si>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</si>
  <si>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</si>
  <si>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</si>
  <si>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</si>
  <si>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</si>
  <si>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</si>
  <si>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</si>
  <si>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</si>
  <si>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</si>
  <si>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</si>
  <si>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</si>
  <si>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</si>
  <si>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</si>
  <si>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</si>
  <si>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</si>
  <si>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</si>
  <si>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</si>
  <si>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</si>
  <si>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</si>
  <si>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</si>
  <si>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</si>
  <si>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</si>
  <si>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</si>
  <si>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</si>
  <si>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</si>
  <si>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</si>
  <si>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</si>
  <si>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</si>
  <si>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</si>
  <si>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</si>
  <si>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</si>
  <si>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</si>
  <si>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</si>
  <si>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</si>
  <si>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</si>
  <si>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</si>
  <si>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</si>
  <si>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</si>
  <si>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</si>
  <si>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</si>
  <si>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</si>
  <si>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</si>
  <si>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</si>
  <si>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</si>
  <si>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</si>
  <si>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</si>
  <si>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</si>
  <si>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</si>
  <si>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</si>
  <si>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</si>
  <si>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</si>
  <si>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</si>
  <si>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</si>
  <si>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</si>
  <si>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</si>
  <si>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</si>
  <si>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</si>
  <si>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</si>
  <si>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</si>
  <si>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</si>
  <si>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</si>
  <si>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</si>
  <si>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</si>
  <si>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</si>
  <si>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</si>
  <si>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</si>
  <si>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</si>
  <si>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</si>
  <si>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</si>
  <si>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</si>
  <si>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</si>
  <si>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</si>
  <si>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</si>
  <si>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</si>
  <si>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</si>
  <si>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</si>
  <si>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</si>
  <si>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</si>
  <si>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</si>
  <si>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</si>
  <si>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</si>
  <si>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</si>
  <si>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</si>
  <si>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</si>
  <si>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</si>
  <si>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</si>
  <si>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</si>
  <si>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</si>
  <si>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</si>
  <si>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</si>
  <si>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</si>
  <si>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</si>
  <si>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</si>
  <si>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</si>
  <si>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</si>
  <si>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</si>
  <si>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</si>
  <si>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</si>
  <si>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</si>
  <si>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</si>
  <si>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</si>
  <si>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</si>
  <si>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</si>
  <si>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</si>
  <si>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</si>
  <si>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</si>
  <si>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</si>
  <si>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</si>
  <si>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</si>
  <si>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</si>
  <si>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</si>
  <si>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</si>
  <si>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</si>
  <si>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</si>
  <si>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</si>
  <si>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</si>
  <si>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</si>
  <si>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</si>
  <si>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</si>
  <si>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</si>
  <si>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</si>
  <si>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</si>
  <si>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</si>
  <si>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</si>
  <si>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</si>
  <si>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</si>
  <si>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</si>
  <si>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</si>
  <si>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</si>
  <si>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</si>
  <si>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</si>
  <si>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</si>
  <si>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</si>
  <si>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</si>
  <si>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</si>
  <si>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</si>
  <si>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</si>
  <si>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</si>
  <si>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</si>
  <si>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</si>
  <si>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</si>
  <si>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</si>
  <si>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</si>
  <si>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</si>
  <si>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</si>
  <si>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</si>
  <si>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</si>
  <si>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</si>
  <si>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</si>
  <si>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</si>
  <si>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</si>
  <si>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</si>
  <si>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</si>
  <si>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</si>
  <si>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</si>
  <si>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</si>
  <si>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</si>
  <si>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</si>
  <si>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</si>
  <si>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</si>
  <si>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</si>
  <si>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</si>
  <si>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</si>
  <si>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</si>
  <si>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</si>
  <si>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</si>
  <si>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</si>
  <si>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</si>
  <si>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</si>
  <si>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</si>
  <si>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</si>
  <si>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</si>
  <si>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</si>
  <si>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</si>
  <si>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</si>
  <si>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</si>
  <si>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</si>
  <si>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</si>
  <si>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</si>
  <si>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</si>
  <si>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</si>
  <si>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</si>
  <si>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</si>
  <si>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</si>
  <si>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</si>
  <si>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</si>
  <si>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</si>
  <si>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</si>
  <si>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</si>
  <si>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</si>
  <si>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</si>
  <si>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</si>
  <si>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</si>
  <si>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</si>
  <si>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</si>
  <si>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</si>
  <si>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</si>
  <si>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</si>
  <si>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</si>
  <si>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</si>
  <si>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</si>
  <si>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</si>
  <si>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</si>
  <si>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</si>
  <si>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</si>
  <si>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</si>
  <si>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</si>
  <si>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</si>
  <si>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</si>
  <si>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</si>
  <si>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</si>
  <si>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</si>
  <si>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</si>
  <si>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</si>
  <si>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</si>
  <si>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</si>
  <si>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</si>
  <si>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</si>
  <si>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</si>
  <si>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</si>
  <si>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</si>
  <si>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</si>
  <si>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</si>
  <si>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</si>
  <si>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</si>
  <si>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</si>
  <si>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</si>
  <si>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</si>
  <si>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</si>
  <si>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</si>
  <si>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</si>
  <si>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</si>
  <si>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</si>
  <si>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</si>
  <si>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</si>
  <si>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</si>
  <si>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</si>
  <si>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</si>
  <si>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</si>
  <si>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</si>
  <si>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</si>
  <si>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</si>
  <si>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</si>
  <si>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</si>
  <si>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</si>
  <si>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</si>
  <si>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</si>
  <si>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</si>
  <si>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</si>
  <si>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</si>
  <si>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</si>
  <si>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</si>
  <si>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</si>
  <si>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</si>
  <si>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</si>
  <si>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</si>
  <si>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</si>
  <si>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</si>
  <si>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</si>
  <si>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</si>
  <si>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</si>
  <si>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</si>
  <si>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</si>
  <si>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</si>
  <si>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</si>
  <si>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</si>
  <si>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</si>
  <si>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</si>
  <si>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</si>
  <si>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</si>
  <si>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</si>
  <si>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</si>
  <si>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</si>
  <si>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</si>
  <si>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</si>
  <si>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</si>
  <si>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</si>
  <si>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</si>
  <si>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</si>
  <si>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</si>
  <si>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</si>
  <si>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</si>
  <si>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</si>
  <si>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</si>
  <si>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</si>
  <si>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</si>
  <si>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</si>
  <si>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</si>
  <si>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</si>
  <si>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</si>
  <si>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</si>
  <si>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</si>
  <si>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</si>
  <si>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</si>
  <si>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</si>
  <si>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</si>
  <si>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</si>
  <si>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</si>
  <si>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</si>
  <si>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</si>
  <si>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</si>
  <si>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</si>
  <si>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</si>
  <si>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</si>
  <si>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</si>
  <si>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</si>
  <si>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</si>
  <si>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</si>
  <si>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</si>
  <si>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</si>
  <si>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</si>
  <si>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</si>
  <si>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</si>
  <si>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</si>
  <si>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</si>
  <si>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</si>
  <si>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</si>
  <si>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</si>
  <si>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</si>
  <si>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</si>
  <si>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</si>
  <si>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</si>
  <si>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</si>
  <si>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</si>
  <si>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</si>
  <si>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</si>
  <si>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</si>
  <si>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</si>
  <si>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</si>
  <si>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</si>
  <si>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</si>
  <si>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</si>
  <si>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</si>
  <si>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</si>
  <si>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</si>
  <si>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</si>
  <si>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</si>
  <si>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</si>
  <si>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</si>
  <si>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</si>
  <si>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</si>
  <si>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</si>
  <si>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</si>
  <si>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</si>
  <si>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</si>
  <si>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</si>
  <si>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</si>
  <si>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</si>
  <si>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</si>
  <si>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</si>
  <si>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</si>
  <si>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</si>
  <si>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</si>
  <si>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</si>
  <si>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</si>
  <si>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</si>
  <si>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</si>
  <si>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</si>
  <si>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</si>
  <si>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</si>
  <si>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</si>
  <si>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</si>
  <si>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</si>
  <si>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</si>
  <si>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</si>
  <si>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</si>
  <si>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</si>
  <si>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</si>
  <si>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</si>
  <si>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</si>
  <si>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</si>
  <si>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</si>
  <si>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</si>
  <si>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</si>
  <si>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</si>
  <si>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</si>
  <si>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</si>
  <si>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</si>
  <si>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</si>
  <si>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</si>
  <si>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</si>
  <si>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</si>
  <si>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</si>
  <si>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</si>
  <si>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</si>
  <si>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</si>
  <si>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</si>
  <si>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</si>
  <si>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</si>
  <si>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</si>
  <si>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</si>
  <si>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</si>
  <si>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</si>
  <si>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</si>
  <si>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</si>
  <si>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</si>
  <si>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</si>
  <si>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</si>
  <si>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</si>
  <si>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</si>
  <si>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</si>
  <si>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</si>
  <si>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</si>
  <si>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</si>
  <si>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</si>
  <si>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</si>
  <si>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</si>
  <si>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</si>
  <si>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</si>
  <si>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</si>
  <si>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</si>
  <si>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</si>
  <si>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</si>
  <si>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</si>
  <si>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</si>
  <si>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</si>
  <si>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</si>
  <si>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</si>
  <si>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</si>
  <si>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</si>
  <si>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</si>
  <si>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</si>
  <si>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</si>
  <si>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</si>
  <si>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</si>
  <si>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</si>
  <si>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</si>
  <si>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</si>
  <si>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</si>
  <si>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</si>
  <si>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</si>
  <si>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</si>
  <si>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</si>
  <si>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</si>
  <si>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</si>
  <si>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</si>
  <si>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</si>
  <si>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</si>
  <si>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</si>
  <si>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</si>
  <si>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</si>
  <si>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</si>
  <si>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</si>
  <si>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</si>
  <si>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</si>
  <si>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</si>
  <si>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</si>
  <si>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</si>
  <si>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</si>
  <si>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</si>
  <si>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</si>
  <si>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</si>
  <si>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</si>
  <si>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</si>
  <si>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</si>
  <si>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</si>
  <si>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</si>
  <si>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</si>
  <si>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</si>
  <si>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</si>
  <si>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</si>
  <si>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</si>
  <si>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</si>
  <si>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</si>
  <si>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</si>
  <si>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</si>
  <si>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</si>
  <si>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</si>
  <si>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</si>
  <si>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</si>
  <si>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</si>
  <si>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</si>
  <si>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</si>
  <si>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</si>
  <si>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</si>
  <si>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</si>
  <si>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</si>
  <si>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</si>
  <si>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</si>
  <si>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</si>
  <si>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</si>
  <si>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</si>
  <si>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</si>
  <si>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</si>
  <si>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</si>
  <si>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</si>
  <si>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</si>
  <si>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</si>
  <si>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</si>
  <si>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</si>
  <si>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</si>
  <si>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</si>
  <si>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</si>
  <si>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</si>
  <si>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</si>
  <si>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</si>
  <si>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</si>
  <si>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</si>
  <si>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</si>
  <si>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</si>
  <si>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</si>
  <si>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</si>
  <si>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</si>
  <si>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</si>
  <si>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</si>
  <si>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</si>
  <si>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</si>
  <si>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</si>
  <si>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</si>
  <si>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</si>
  <si>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</si>
  <si>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</si>
  <si>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</si>
  <si>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</si>
  <si>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</si>
  <si>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</si>
  <si>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</si>
  <si>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</si>
  <si>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</si>
  <si>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</si>
  <si>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</si>
  <si>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</si>
  <si>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</si>
  <si>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</si>
  <si>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</si>
  <si>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</si>
  <si>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</si>
  <si>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</si>
  <si>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</si>
  <si>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</si>
  <si>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</si>
  <si>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</si>
  <si>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</si>
  <si>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</si>
  <si>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</si>
  <si>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</si>
  <si>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</si>
  <si>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</si>
  <si>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</si>
  <si>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</si>
  <si>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</si>
  <si>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</si>
  <si>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</si>
  <si>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</si>
  <si>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</si>
  <si>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</si>
  <si>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</si>
  <si>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</si>
  <si>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</si>
  <si>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</si>
  <si>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</si>
  <si>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</si>
  <si>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</si>
  <si>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</si>
  <si>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</si>
  <si>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</si>
  <si>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</si>
  <si>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</si>
  <si>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</si>
  <si>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</si>
  <si>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</si>
  <si>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</si>
  <si>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</si>
  <si>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</si>
  <si>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</si>
  <si>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</si>
  <si>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</si>
  <si>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</si>
  <si>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</si>
  <si>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</si>
  <si>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</si>
  <si>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</si>
  <si>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</si>
  <si>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</si>
  <si>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</si>
  <si>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</si>
  <si>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</si>
  <si>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</si>
  <si>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</si>
  <si>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</si>
  <si>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</si>
  <si>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</si>
  <si>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</si>
  <si>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</si>
  <si>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</si>
  <si>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</si>
  <si>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</si>
  <si>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</si>
  <si>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</si>
  <si>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</si>
  <si>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</si>
  <si>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</si>
  <si>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</si>
  <si>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</si>
  <si>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</si>
  <si>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</si>
  <si>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</si>
  <si>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</si>
  <si>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</si>
  <si>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</si>
  <si>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</si>
  <si>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</si>
  <si>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</si>
  <si>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</si>
  <si>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</si>
  <si>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</si>
  <si>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</si>
  <si>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</si>
  <si>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</si>
  <si>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</si>
  <si>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</si>
  <si>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</si>
  <si>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</si>
  <si>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</si>
  <si>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</si>
  <si>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</si>
  <si>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</si>
  <si>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</si>
  <si>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</si>
  <si>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</si>
  <si>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</si>
  <si>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</si>
  <si>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</si>
  <si>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</si>
  <si>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</si>
  <si>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</si>
  <si>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</si>
  <si>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</si>
  <si>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</si>
  <si>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</si>
  <si>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</si>
  <si>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</si>
  <si>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</si>
  <si>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</si>
  <si>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</si>
  <si>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</si>
  <si>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</si>
  <si>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</si>
  <si>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</si>
  <si>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</si>
  <si>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</si>
  <si>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</si>
  <si>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</si>
  <si>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</si>
  <si>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</si>
  <si>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</si>
  <si>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</si>
  <si>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</si>
  <si>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</si>
  <si>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</si>
  <si>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</si>
  <si>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</si>
  <si>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</si>
  <si>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</si>
  <si>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</si>
  <si>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</si>
  <si>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</si>
  <si>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</si>
  <si>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</si>
  <si>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</si>
  <si>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</si>
  <si>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</si>
  <si>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</si>
  <si>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</si>
  <si>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</si>
  <si>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</si>
  <si>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</si>
  <si>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</si>
  <si>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</si>
  <si>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</si>
  <si>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</si>
  <si>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</si>
  <si>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</si>
  <si>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</si>
  <si>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</si>
  <si>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</si>
  <si>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</si>
  <si>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</si>
  <si>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</si>
  <si>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</si>
  <si>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</si>
  <si>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</si>
  <si>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</si>
  <si>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</si>
  <si>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</si>
  <si>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</si>
  <si>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</si>
  <si>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</si>
  <si>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</si>
  <si>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</si>
  <si>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</si>
  <si>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</si>
  <si>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</si>
  <si>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</si>
  <si>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</si>
  <si>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</si>
  <si>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</si>
  <si>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</si>
  <si>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</si>
  <si>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</si>
  <si>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</si>
  <si>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</si>
  <si>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</si>
  <si>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</si>
  <si>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</si>
  <si>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</si>
  <si>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</si>
  <si>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</si>
  <si>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</si>
  <si>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</si>
  <si>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</si>
  <si>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</si>
  <si>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</si>
  <si>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</si>
  <si>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</si>
  <si>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</si>
  <si>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</si>
  <si>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</si>
  <si>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</si>
  <si>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</si>
  <si>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</si>
  <si>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</si>
  <si>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</si>
  <si>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</si>
  <si>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</si>
  <si>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</si>
  <si>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</si>
  <si>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</si>
  <si>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</si>
  <si>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</si>
  <si>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</si>
  <si>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</si>
  <si>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</si>
  <si>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</si>
  <si>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</si>
  <si>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</si>
  <si>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</si>
  <si>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</si>
  <si>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</si>
  <si>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</si>
  <si>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</si>
  <si>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</si>
  <si>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</si>
  <si>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</si>
  <si>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</si>
  <si>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</si>
  <si>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</si>
  <si>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</si>
  <si>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</si>
  <si>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</si>
  <si>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</si>
  <si>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</si>
  <si>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</si>
  <si>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</si>
  <si>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</si>
  <si>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</si>
  <si>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</si>
  <si>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</si>
  <si>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</si>
  <si>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</si>
  <si>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</si>
  <si>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</si>
  <si>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</si>
  <si>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</si>
  <si>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</si>
  <si>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</si>
  <si>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</si>
  <si>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</si>
  <si>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</si>
  <si>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</si>
  <si>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</si>
  <si>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</si>
  <si>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</si>
  <si>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</si>
  <si>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</si>
  <si>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</si>
  <si>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</si>
  <si>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</si>
  <si>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</si>
  <si>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</si>
  <si>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</si>
  <si>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</si>
  <si>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</si>
  <si>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</si>
  <si>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</si>
  <si>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</si>
  <si>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</si>
  <si>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</si>
  <si>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</si>
  <si>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</si>
  <si>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</si>
  <si>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</si>
  <si>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</si>
  <si>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</si>
  <si>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</si>
  <si>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</si>
  <si>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</si>
  <si>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</si>
  <si>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</si>
  <si>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</si>
  <si>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</si>
  <si>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</si>
  <si>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</si>
  <si>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</si>
  <si>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</si>
  <si>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</si>
  <si>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</si>
  <si>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</si>
  <si>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</si>
  <si>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</si>
  <si>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</si>
  <si>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</si>
  <si>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</si>
  <si>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</si>
  <si>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</si>
  <si>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</si>
  <si>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</si>
  <si>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</si>
  <si>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</si>
  <si>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</si>
  <si>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</si>
  <si>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</si>
  <si>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</si>
  <si>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</si>
  <si>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</si>
  <si>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</si>
  <si>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</si>
  <si>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</si>
  <si>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</si>
  <si>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</si>
  <si>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</si>
  <si>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</si>
  <si>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</si>
  <si>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</si>
  <si>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</si>
  <si>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</si>
  <si>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</si>
  <si>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</si>
  <si>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</si>
  <si>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</si>
  <si>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</si>
  <si>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</si>
  <si>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</si>
  <si>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</si>
  <si>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</si>
  <si>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</si>
  <si>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</si>
  <si>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</si>
  <si>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</si>
  <si>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</si>
  <si>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</si>
  <si>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</si>
  <si>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</si>
  <si>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</si>
  <si>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</si>
  <si>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</si>
  <si>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</si>
  <si>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</si>
  <si>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</si>
  <si>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</si>
  <si>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</si>
  <si>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</si>
  <si>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</si>
  <si>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</si>
  <si>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</si>
  <si>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</si>
  <si>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</si>
  <si>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</si>
  <si>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</si>
  <si>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</si>
  <si>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</si>
  <si>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</si>
  <si>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</si>
  <si>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</si>
  <si>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</si>
  <si>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</si>
  <si>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</si>
  <si>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</si>
  <si>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</si>
  <si>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</si>
  <si>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</si>
  <si>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</si>
  <si>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</si>
  <si>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</si>
  <si>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</si>
  <si>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</si>
  <si>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</si>
  <si>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</si>
  <si>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</si>
  <si>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</si>
  <si>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</si>
  <si>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</si>
  <si>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</si>
  <si>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</si>
  <si>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</si>
  <si>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</si>
  <si>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</si>
  <si>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</si>
  <si>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</si>
  <si>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</si>
  <si>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</si>
  <si>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</si>
  <si>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</si>
  <si>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</si>
  <si>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</si>
  <si>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</si>
  <si>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</si>
  <si>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</si>
  <si>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</si>
  <si>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</si>
  <si>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</si>
  <si>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</si>
  <si>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</si>
  <si>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</si>
  <si>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</si>
  <si>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</si>
  <si>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</si>
  <si>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</si>
  <si>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</si>
  <si>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</si>
  <si>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</si>
  <si>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</si>
  <si>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</si>
  <si>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</si>
  <si>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</si>
  <si>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</si>
  <si>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</si>
  <si>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</si>
  <si>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</si>
  <si>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</si>
  <si>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</si>
  <si>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</si>
  <si>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</si>
  <si>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</si>
  <si>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</si>
  <si>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</si>
  <si>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</si>
  <si>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</si>
  <si>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</si>
  <si>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</si>
  <si>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</si>
  <si>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</si>
  <si>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</si>
  <si>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</si>
  <si>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</si>
  <si>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</si>
  <si>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</si>
  <si>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</si>
  <si>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</si>
  <si>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</si>
  <si>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</si>
  <si>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</si>
  <si>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</si>
  <si>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</si>
  <si>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</si>
  <si>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</si>
  <si>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</si>
  <si>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</si>
  <si>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</si>
  <si>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</si>
  <si>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</si>
  <si>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</si>
  <si>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</si>
  <si>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</si>
  <si>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</si>
  <si>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</si>
  <si>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</si>
  <si>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</si>
  <si>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</si>
  <si>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</si>
  <si>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</si>
  <si>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</si>
  <si>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</si>
  <si>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</si>
  <si>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</si>
  <si>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</si>
  <si>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</si>
  <si>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</si>
  <si>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</si>
  <si>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</si>
  <si>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</si>
  <si>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</si>
  <si>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</si>
  <si>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</si>
  <si>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</si>
  <si>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</si>
  <si>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</si>
  <si>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</si>
  <si>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</si>
  <si>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</si>
  <si>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</si>
  <si>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</si>
  <si>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</si>
  <si>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</si>
  <si>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</si>
  <si>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</si>
  <si>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</si>
  <si>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</si>
  <si>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</si>
  <si>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</si>
  <si>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</si>
  <si>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</si>
  <si>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</si>
  <si>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</si>
  <si>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</si>
  <si>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</si>
  <si>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</si>
  <si>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</si>
  <si>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</si>
  <si>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</si>
  <si>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</si>
  <si>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</si>
  <si>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</si>
  <si>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</si>
  <si>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</si>
  <si>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</si>
  <si>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</si>
  <si>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</si>
  <si>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</si>
  <si>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</si>
  <si>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</si>
  <si>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</si>
  <si>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</si>
  <si>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</si>
  <si>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</si>
  <si>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</si>
  <si>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</si>
  <si>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</si>
  <si>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</si>
  <si>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</si>
  <si>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</si>
  <si>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</si>
  <si>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</si>
  <si>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</si>
  <si>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</si>
  <si>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</si>
  <si>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</si>
  <si>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</si>
  <si>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</si>
  <si>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</si>
  <si>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</si>
  <si>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</si>
  <si>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</si>
  <si>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</si>
  <si>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</si>
  <si>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</si>
  <si>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</si>
  <si>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</si>
  <si>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</si>
  <si>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</si>
  <si>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</si>
  <si>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</si>
  <si>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</si>
  <si>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</si>
  <si>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</si>
  <si>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</si>
  <si>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</si>
  <si>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</si>
  <si>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</si>
  <si>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</si>
  <si>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</si>
  <si>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</si>
  <si>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</si>
  <si>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</si>
  <si>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</si>
  <si>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</si>
  <si>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</si>
  <si>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</si>
  <si>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</si>
  <si>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</si>
  <si>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</si>
  <si>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</si>
  <si>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</si>
  <si>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</si>
  <si>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</si>
  <si>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</si>
  <si>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</si>
  <si>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</si>
  <si>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</si>
  <si>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</si>
  <si>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</si>
  <si>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</si>
  <si>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</si>
  <si>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</si>
  <si>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</si>
  <si>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</si>
  <si>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</si>
  <si>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</si>
  <si>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</si>
  <si>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</si>
  <si>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</si>
  <si>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</si>
  <si>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</si>
  <si>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</si>
  <si>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</si>
  <si>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</si>
  <si>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</si>
  <si>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</si>
  <si>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</si>
  <si>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</si>
  <si>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</si>
  <si>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</si>
  <si>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</si>
  <si>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</si>
  <si>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</si>
  <si>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</si>
  <si>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</si>
  <si>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</si>
  <si>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</si>
  <si>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</si>
  <si>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</si>
  <si>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</si>
  <si>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</si>
  <si>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</si>
  <si>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</si>
  <si>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</si>
  <si>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</si>
  <si>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</si>
  <si>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</si>
  <si>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</si>
  <si>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</si>
  <si>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</si>
  <si>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</si>
  <si>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</si>
  <si>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</si>
  <si>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</si>
  <si>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</si>
  <si>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</si>
  <si>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</si>
  <si>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</si>
  <si>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</si>
  <si>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</si>
  <si>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</si>
  <si>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</si>
  <si>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</si>
  <si>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</si>
  <si>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</si>
  <si>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</si>
  <si>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</si>
  <si>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</si>
  <si>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</si>
  <si>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</si>
  <si>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</si>
  <si>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</si>
  <si>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</si>
  <si>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</si>
  <si>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</si>
  <si>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</si>
  <si>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</si>
  <si>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</si>
  <si>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</si>
  <si>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</si>
  <si>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</si>
  <si>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</si>
  <si>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</si>
  <si>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</si>
  <si>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</si>
  <si>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</si>
  <si>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</si>
  <si>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</si>
  <si>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</si>
  <si>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</si>
  <si>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</si>
  <si>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</si>
  <si>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</si>
  <si>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</si>
  <si>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</si>
  <si>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</si>
  <si>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</si>
  <si>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</si>
  <si>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</si>
  <si>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</si>
  <si>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</si>
  <si>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</si>
  <si>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</si>
  <si>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</si>
  <si>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</si>
  <si>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</si>
  <si>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</si>
  <si>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</si>
  <si>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</si>
  <si>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</si>
  <si>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</si>
  <si>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</si>
  <si>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</si>
  <si>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</si>
  <si>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</si>
  <si>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</si>
  <si>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</si>
  <si>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</si>
  <si>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</si>
  <si>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</si>
  <si>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</si>
  <si>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</si>
  <si>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</si>
  <si>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</si>
  <si>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</si>
  <si>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</si>
  <si>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</si>
  <si>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</si>
  <si>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</si>
  <si>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</si>
  <si>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</si>
  <si>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</si>
  <si>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</si>
  <si>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</si>
  <si>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</si>
  <si>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</si>
  <si>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</si>
  <si>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</si>
  <si>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</si>
  <si>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</si>
  <si>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</si>
  <si>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</si>
  <si>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</si>
  <si>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</si>
  <si>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</si>
  <si>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</si>
  <si>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</si>
  <si>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</si>
  <si>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</si>
  <si>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</si>
  <si>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</si>
  <si>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</si>
  <si>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</si>
  <si>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</si>
  <si>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</si>
  <si>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</si>
  <si>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</si>
  <si>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</si>
  <si>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</si>
  <si>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</si>
  <si>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</si>
  <si>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</si>
  <si>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</si>
  <si>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</si>
  <si>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</si>
  <si>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</si>
  <si>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</si>
  <si>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</si>
  <si>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</si>
  <si>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</si>
  <si>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</si>
  <si>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</si>
  <si>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</si>
  <si>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</si>
  <si>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</si>
  <si>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</si>
  <si>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</si>
  <si>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</si>
  <si>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</si>
  <si>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</si>
  <si>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</si>
  <si>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</si>
  <si>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</si>
  <si>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</si>
  <si>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</si>
  <si>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</si>
  <si>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</si>
  <si>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</si>
  <si>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</si>
  <si>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</si>
  <si>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</si>
  <si>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</si>
  <si>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</si>
  <si>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</si>
  <si>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</si>
  <si>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</si>
  <si>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</si>
  <si>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</si>
  <si>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</si>
  <si>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</si>
  <si>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</si>
  <si>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</si>
  <si>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</si>
  <si>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</si>
  <si>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</si>
  <si>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</si>
  <si>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</si>
  <si>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</si>
  <si>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</si>
  <si>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</si>
  <si>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</si>
  <si>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</si>
  <si>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</si>
  <si>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</si>
  <si>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</si>
  <si>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</si>
  <si>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</si>
  <si>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</si>
  <si>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</si>
  <si>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</si>
  <si>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</si>
  <si>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</si>
  <si>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</si>
  <si>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</si>
  <si>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</si>
  <si>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</si>
  <si>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</si>
  <si>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</si>
  <si>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</si>
  <si>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</si>
  <si>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</si>
  <si>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</si>
  <si>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</si>
  <si>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</si>
  <si>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</si>
  <si>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</si>
  <si>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</si>
  <si>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</si>
  <si>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</si>
  <si>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</si>
  <si>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</si>
  <si>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</si>
  <si>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</si>
  <si>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</si>
  <si>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</si>
  <si>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</si>
  <si>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</si>
  <si>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</si>
  <si>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</si>
  <si>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</si>
  <si>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</si>
  <si>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</si>
  <si>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</si>
  <si>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</si>
  <si>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</si>
  <si>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</si>
  <si>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</si>
  <si>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</si>
  <si>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</si>
  <si>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</si>
  <si>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</si>
  <si>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</si>
  <si>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</si>
  <si>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</si>
  <si>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</si>
  <si>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</si>
  <si>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</si>
  <si>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</si>
  <si>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</si>
  <si>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</si>
  <si>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</si>
  <si>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</si>
  <si>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</si>
  <si>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</si>
  <si>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</si>
  <si>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</si>
  <si>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</si>
  <si>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</si>
  <si>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</si>
  <si>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</si>
  <si>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</si>
  <si>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</si>
  <si>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</si>
  <si>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</si>
  <si>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</si>
  <si>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</si>
  <si>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</si>
  <si>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</si>
  <si>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</si>
  <si>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</si>
  <si>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</si>
  <si>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</si>
  <si>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</si>
  <si>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</si>
  <si>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</si>
  <si>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</si>
  <si>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</si>
  <si>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</si>
  <si>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</si>
  <si>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</si>
  <si>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</si>
  <si>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</si>
  <si>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</si>
  <si>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</si>
  <si>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</si>
  <si>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</si>
  <si>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</si>
  <si>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</si>
  <si>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</si>
  <si>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</si>
  <si>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</si>
  <si>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</si>
  <si>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</si>
  <si>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</si>
  <si>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</si>
  <si>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</si>
  <si>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</si>
  <si>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</si>
  <si>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</si>
  <si>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</si>
  <si>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</si>
  <si>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</si>
  <si>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</si>
  <si>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</si>
  <si>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</si>
  <si>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</si>
  <si>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</si>
  <si>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</si>
  <si>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</si>
  <si>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</si>
  <si>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</si>
  <si>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</si>
  <si>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</si>
  <si>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</si>
  <si>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</si>
  <si>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</si>
  <si>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</si>
  <si>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</si>
  <si>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</si>
  <si>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</si>
  <si>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</si>
  <si>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</si>
  <si>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</si>
  <si>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</si>
  <si>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</si>
  <si>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</si>
  <si>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</si>
  <si>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</si>
  <si>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</si>
  <si>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</si>
  <si>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</si>
  <si>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</si>
  <si>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</si>
  <si>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</si>
  <si>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</si>
  <si>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</si>
  <si>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</si>
  <si>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</si>
  <si>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</si>
  <si>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</si>
  <si>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</si>
  <si>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</si>
  <si>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</si>
  <si>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</si>
  <si>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</si>
  <si>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</si>
  <si>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</si>
  <si>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</si>
  <si>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</si>
  <si>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</si>
  <si>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</si>
  <si>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</si>
  <si>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</si>
  <si>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</si>
  <si>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</si>
  <si>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</si>
  <si>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</si>
  <si>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</si>
  <si>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</si>
  <si>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</si>
  <si>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</si>
  <si>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</si>
  <si>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</si>
  <si>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</si>
  <si>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</si>
  <si>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</si>
  <si>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</si>
  <si>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</si>
  <si>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</si>
  <si>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</si>
  <si>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</si>
  <si>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</si>
  <si>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</si>
  <si>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</si>
  <si>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</si>
  <si>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</si>
  <si>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</si>
  <si>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</si>
  <si>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</si>
  <si>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</si>
  <si>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</si>
  <si>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</si>
  <si>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</si>
  <si>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</si>
  <si>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</si>
  <si>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</si>
  <si>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</si>
  <si>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</si>
  <si>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</si>
  <si>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</si>
  <si>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</si>
  <si>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</si>
  <si>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</si>
  <si>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</si>
  <si>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</si>
  <si>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</si>
  <si>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</si>
  <si>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</si>
  <si>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</si>
  <si>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</si>
  <si>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</si>
  <si>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</si>
  <si>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</si>
  <si>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</si>
  <si>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</si>
  <si>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</si>
  <si>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</si>
  <si>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</si>
  <si>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</si>
  <si>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</si>
  <si>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</si>
  <si>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</si>
  <si>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</si>
  <si>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</si>
  <si>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</si>
  <si>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</si>
  <si>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</si>
  <si>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</si>
  <si>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</si>
  <si>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</si>
  <si>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</si>
  <si>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</si>
  <si>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</si>
  <si>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</si>
  <si>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</si>
  <si>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</si>
  <si>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</si>
  <si>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</si>
  <si>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</si>
  <si>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</si>
  <si>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</si>
  <si>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</si>
  <si>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</si>
  <si>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</si>
  <si>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</si>
  <si>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</si>
  <si>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</si>
  <si>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</si>
  <si>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</si>
  <si>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</si>
  <si>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</si>
  <si>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</si>
  <si>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</si>
  <si>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</si>
  <si>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</si>
  <si>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</si>
  <si>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</si>
  <si>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</si>
  <si>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</si>
  <si>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</si>
  <si>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</si>
  <si>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</si>
  <si>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</si>
  <si>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</si>
  <si>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</si>
  <si>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</si>
  <si>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</si>
  <si>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</si>
  <si>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</si>
  <si>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</si>
  <si>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</si>
  <si>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</si>
  <si>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</si>
  <si>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</si>
  <si>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</si>
  <si>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</si>
  <si>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</si>
  <si>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</si>
  <si>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</si>
  <si>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</si>
  <si>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</si>
  <si>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</si>
  <si>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</si>
  <si>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</si>
  <si>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</si>
  <si>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</si>
  <si>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</si>
  <si>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</si>
  <si>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</si>
  <si>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</si>
  <si>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</si>
  <si>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</si>
  <si>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</si>
  <si>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</si>
  <si>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</si>
  <si>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</si>
  <si>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</si>
  <si>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</si>
  <si>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</si>
  <si>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</si>
  <si>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</si>
  <si>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</si>
  <si>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</si>
  <si>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</si>
  <si>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</si>
  <si>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</si>
  <si>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</si>
  <si>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</si>
  <si>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</si>
  <si>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</si>
  <si>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</si>
  <si>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</si>
  <si>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</si>
  <si>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</si>
  <si>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</si>
  <si>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</si>
  <si>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</si>
  <si>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</si>
  <si>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</si>
  <si>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</si>
  <si>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</si>
  <si>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</si>
  <si>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</si>
  <si>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</si>
  <si>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</si>
  <si>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</si>
  <si>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</si>
  <si>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</si>
  <si>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</si>
  <si>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</si>
  <si>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</si>
  <si>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</si>
  <si>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</si>
  <si>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</si>
  <si>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</si>
  <si>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</si>
  <si>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</si>
  <si>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</si>
  <si>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</si>
  <si>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</si>
  <si>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</si>
  <si>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</si>
  <si>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</si>
  <si>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</si>
  <si>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</si>
  <si>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</si>
  <si>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</si>
  <si>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</si>
  <si>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</si>
  <si>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</si>
  <si>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</si>
  <si>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</si>
  <si>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</si>
  <si>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</si>
  <si>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</si>
  <si>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</si>
  <si>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</si>
  <si>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</si>
  <si>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</si>
  <si>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</si>
  <si>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</si>
  <si>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</si>
  <si>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</si>
  <si>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</si>
  <si>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</si>
  <si>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</si>
  <si>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</si>
  <si>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</si>
  <si>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</si>
  <si>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</si>
  <si>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</si>
  <si>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</si>
  <si>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</si>
  <si>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</si>
  <si>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</si>
  <si>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</si>
  <si>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</si>
  <si>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</si>
  <si>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</si>
  <si>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</si>
  <si>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</si>
  <si>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</si>
  <si>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</si>
  <si>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</si>
  <si>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</si>
  <si>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</si>
  <si>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</si>
  <si>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</si>
  <si>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</si>
  <si>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</si>
  <si>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</si>
  <si>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</si>
  <si>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</si>
  <si>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</si>
  <si>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</si>
  <si>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</si>
  <si>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</si>
  <si>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</si>
  <si>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</si>
  <si>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</si>
  <si>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</si>
  <si>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</si>
  <si>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</si>
  <si>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</si>
  <si>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</si>
  <si>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</si>
  <si>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</si>
  <si>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</si>
  <si>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</si>
  <si>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</si>
  <si>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</si>
  <si>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</si>
  <si>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</si>
  <si>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</si>
  <si>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</si>
  <si>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</si>
  <si>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</si>
  <si>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</si>
  <si>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</si>
  <si>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</si>
  <si>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</si>
  <si>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</si>
  <si>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</si>
  <si>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</si>
  <si>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</si>
  <si>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</si>
  <si>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</si>
  <si>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</si>
  <si>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</si>
  <si>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</si>
  <si>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</si>
  <si>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</si>
  <si>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</si>
  <si>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</si>
  <si>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</si>
  <si>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</si>
  <si>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</si>
  <si>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</si>
  <si>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</si>
  <si>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</si>
  <si>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</si>
  <si>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</si>
  <si>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</si>
  <si>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</si>
  <si>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</si>
  <si>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</si>
  <si>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</si>
  <si>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</si>
  <si>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</si>
  <si>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</si>
  <si>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</si>
  <si>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</si>
  <si>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</si>
  <si>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</si>
  <si>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</si>
  <si>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</si>
  <si>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</si>
  <si>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</si>
  <si>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</si>
  <si>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</si>
  <si>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</si>
  <si>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</si>
  <si>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</si>
  <si>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</si>
  <si>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</si>
  <si>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</si>
  <si>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</si>
  <si>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</si>
  <si>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</si>
  <si>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</si>
  <si>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</si>
  <si>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</si>
  <si>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</si>
  <si>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</si>
  <si>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</si>
  <si>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</si>
  <si>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</si>
  <si>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</si>
  <si>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</si>
  <si>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</si>
  <si>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</si>
  <si>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</si>
  <si>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</si>
  <si>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</si>
  <si>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</si>
  <si>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</si>
  <si>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</si>
  <si>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</si>
  <si>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</si>
  <si>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</si>
  <si>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</si>
  <si>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</si>
  <si>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</si>
  <si>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</si>
  <si>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</si>
  <si>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</si>
  <si>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</si>
  <si>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</si>
  <si>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</si>
  <si>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</si>
  <si>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</si>
  <si>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</si>
  <si>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</si>
  <si>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</si>
  <si>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</si>
  <si>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</si>
  <si>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</si>
  <si>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</si>
  <si>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</si>
  <si>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</si>
  <si>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</si>
  <si>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</si>
  <si>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</si>
  <si>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</si>
  <si>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</si>
  <si>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</si>
  <si>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</si>
  <si>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</si>
  <si>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</si>
  <si>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</si>
  <si>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</si>
  <si>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</si>
  <si>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</si>
  <si>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</si>
  <si>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</si>
  <si>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</si>
  <si>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</si>
  <si>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</si>
  <si>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</si>
  <si>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</si>
  <si>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</si>
  <si>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</si>
  <si>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</si>
  <si>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</si>
  <si>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</si>
  <si>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</si>
  <si>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</si>
  <si>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</si>
  <si>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</si>
  <si>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</si>
  <si>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</si>
  <si>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</si>
  <si>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</si>
  <si>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</si>
  <si>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</si>
  <si>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</si>
  <si>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</si>
  <si>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</si>
  <si>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</si>
  <si>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</si>
  <si>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</si>
  <si>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</si>
  <si>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</si>
  <si>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</si>
  <si>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</si>
  <si>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</si>
  <si>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</si>
  <si>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</si>
  <si>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</si>
  <si>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</si>
  <si>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</si>
  <si>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</si>
  <si>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</si>
  <si>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</si>
  <si>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</si>
  <si>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</si>
  <si>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</si>
  <si>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</si>
  <si>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</si>
  <si>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</si>
  <si>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</si>
  <si>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</si>
  <si>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</si>
  <si>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</si>
  <si>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</si>
  <si>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</si>
  <si>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</si>
  <si>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</si>
  <si>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</si>
  <si>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</si>
  <si>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</si>
  <si>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</si>
  <si>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</si>
  <si>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</si>
  <si>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</si>
  <si>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</si>
  <si>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</si>
  <si>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</si>
  <si>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</si>
  <si>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</si>
  <si>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</si>
  <si>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</si>
  <si>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</si>
  <si>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</si>
  <si>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</si>
  <si>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</si>
  <si>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</si>
  <si>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</si>
  <si>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</si>
  <si>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</si>
  <si>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</si>
  <si>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</si>
  <si>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</si>
  <si>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</si>
  <si>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</si>
  <si>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</si>
  <si>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</si>
  <si>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</si>
  <si>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</si>
  <si>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</si>
  <si>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</si>
  <si>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</si>
  <si>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</si>
  <si>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</si>
  <si>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</si>
  <si>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</si>
  <si>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</si>
  <si>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</si>
  <si>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</si>
  <si>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</si>
  <si>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</si>
  <si>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</si>
  <si>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</si>
  <si>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</si>
  <si>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</si>
  <si>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</si>
  <si>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</si>
  <si>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</si>
  <si>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</si>
  <si>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</si>
  <si>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</si>
  <si>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</si>
  <si>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</si>
  <si>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</si>
  <si>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</si>
  <si>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</si>
  <si>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</si>
  <si>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</si>
  <si>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</si>
  <si>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</si>
  <si>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</si>
  <si>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</si>
  <si>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</si>
  <si>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</si>
  <si>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</si>
  <si>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</si>
  <si>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</si>
  <si>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</si>
  <si>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</si>
  <si>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</si>
  <si>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</si>
  <si>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</si>
  <si>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</si>
  <si>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</si>
  <si>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</si>
  <si>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</si>
  <si>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</si>
  <si>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</si>
  <si>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</si>
  <si>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</si>
  <si>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</si>
  <si>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</si>
  <si>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</si>
  <si>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</si>
  <si>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</si>
  <si>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</si>
  <si>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</si>
  <si>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</si>
  <si>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</si>
  <si>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</si>
  <si>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</si>
  <si>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</si>
  <si>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</si>
  <si>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</si>
  <si>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</si>
  <si>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</si>
  <si>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</si>
  <si>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</si>
  <si>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</si>
  <si>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</si>
  <si>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</si>
  <si>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</si>
  <si>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</si>
  <si>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</si>
  <si>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</si>
  <si>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</si>
  <si>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</si>
  <si>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</si>
  <si>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</si>
  <si>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</si>
  <si>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</si>
  <si>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</si>
  <si>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</si>
  <si>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</si>
  <si>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</si>
  <si>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</si>
  <si>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</si>
  <si>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</si>
  <si>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</si>
  <si>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</si>
  <si>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</si>
  <si>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</si>
  <si>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</si>
  <si>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</si>
  <si>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</si>
  <si>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</si>
  <si>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</si>
  <si>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</si>
  <si>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</si>
  <si>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</si>
  <si>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</si>
  <si>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</si>
  <si>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</si>
  <si>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</si>
  <si>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</si>
  <si>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</si>
  <si>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</si>
  <si>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</si>
  <si>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</si>
  <si>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</si>
  <si>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</si>
  <si>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</si>
  <si>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</si>
  <si>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</si>
  <si>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</si>
  <si>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</si>
  <si>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</si>
  <si>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</si>
  <si>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</si>
  <si>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</si>
  <si>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</si>
  <si>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</si>
  <si>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</si>
  <si>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</si>
  <si>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</si>
  <si>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</si>
  <si>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</si>
  <si>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</si>
  <si>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</si>
  <si>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</si>
  <si>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</si>
  <si>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</si>
  <si>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</si>
  <si>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</si>
  <si>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</si>
  <si>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</si>
  <si>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</si>
  <si>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</si>
  <si>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</si>
  <si>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</si>
  <si>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</si>
  <si>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</si>
  <si>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</si>
  <si>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</si>
  <si>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</si>
  <si>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</si>
  <si>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</si>
  <si>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</si>
  <si>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</si>
  <si>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</si>
  <si>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</si>
  <si>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</si>
  <si>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</si>
  <si>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</si>
  <si>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</si>
  <si>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</si>
  <si>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</si>
  <si>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</si>
  <si>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</si>
  <si>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</si>
  <si>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</si>
  <si>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</si>
  <si>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</si>
  <si>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</si>
  <si>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</si>
  <si>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</si>
  <si>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</si>
  <si>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</si>
  <si>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</si>
  <si>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</si>
  <si>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</si>
  <si>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</si>
  <si>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</si>
  <si>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</si>
  <si>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</si>
  <si>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</si>
  <si>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</si>
  <si>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</si>
  <si>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</si>
  <si>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</si>
  <si>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</si>
  <si>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</si>
  <si>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</si>
  <si>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</si>
  <si>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</si>
  <si>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</si>
  <si>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</si>
  <si>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</si>
  <si>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</si>
  <si>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</si>
  <si>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</si>
  <si>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</si>
  <si>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</si>
  <si>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</si>
  <si>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</si>
  <si>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</si>
  <si>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</si>
  <si>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</si>
  <si>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</si>
  <si>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</si>
  <si>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</si>
  <si>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</si>
  <si>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</si>
  <si>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</si>
  <si>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</si>
  <si>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</si>
  <si>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</si>
  <si>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</si>
  <si>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</si>
  <si>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</si>
  <si>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</si>
  <si>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</si>
  <si>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</si>
  <si>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</si>
  <si>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</si>
  <si>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</si>
  <si>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</si>
  <si>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</si>
  <si>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</si>
  <si>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</si>
  <si>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</si>
  <si>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</si>
  <si>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</si>
  <si>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</si>
  <si>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</si>
  <si>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</si>
  <si>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</si>
  <si>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</si>
  <si>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</si>
  <si>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</si>
  <si>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</si>
  <si>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</si>
  <si>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</si>
  <si>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</si>
  <si>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</si>
  <si>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</si>
  <si>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</si>
  <si>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</si>
  <si>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</si>
  <si>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</si>
  <si>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</si>
  <si>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</si>
  <si>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</si>
  <si>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</si>
  <si>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</si>
  <si>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</si>
  <si>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</si>
  <si>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</si>
  <si>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</si>
  <si>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</si>
  <si>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</si>
  <si>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</si>
  <si>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</si>
  <si>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</si>
  <si>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</si>
  <si>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</si>
  <si>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</si>
  <si>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</si>
  <si>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</si>
  <si>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</si>
  <si>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</si>
  <si>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</si>
  <si>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</si>
  <si>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</si>
  <si>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</si>
  <si>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</si>
  <si>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</si>
  <si>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</si>
  <si>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</si>
  <si>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</si>
  <si>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</si>
  <si>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</si>
  <si>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</si>
  <si>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</si>
  <si>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</si>
  <si>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</si>
  <si>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</si>
  <si>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</si>
  <si>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</si>
  <si>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</si>
  <si>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</si>
  <si>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</si>
  <si>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</si>
  <si>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</si>
  <si>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</si>
  <si>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</si>
  <si>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</si>
  <si>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</si>
  <si>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</si>
  <si>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</si>
  <si>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</si>
  <si>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</si>
  <si>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</si>
  <si>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</si>
  <si>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</si>
  <si>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</si>
  <si>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</si>
  <si>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</si>
  <si>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</si>
  <si>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</si>
  <si>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</si>
  <si>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</si>
  <si>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</si>
  <si>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</si>
  <si>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</si>
  <si>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</si>
  <si>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</si>
  <si>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</si>
  <si>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</si>
  <si>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</si>
  <si>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</si>
  <si>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</si>
  <si>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</si>
  <si>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</si>
  <si>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</si>
  <si>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</si>
  <si>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</si>
  <si>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</si>
  <si>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</si>
  <si>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</si>
  <si>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</si>
  <si>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</si>
  <si>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</si>
  <si>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</si>
  <si>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</si>
  <si>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</si>
  <si>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</si>
  <si>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</si>
  <si>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</si>
  <si>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</si>
  <si>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</si>
  <si>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</si>
  <si>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</si>
  <si>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</si>
  <si>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</si>
  <si>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</si>
  <si>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</si>
  <si>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</si>
  <si>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</si>
  <si>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</si>
  <si>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</si>
  <si>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</si>
  <si>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</si>
  <si>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</si>
  <si>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</si>
  <si>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</si>
  <si>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</si>
  <si>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</si>
  <si>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</si>
  <si>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</si>
  <si>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</si>
  <si>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</si>
  <si>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</si>
  <si>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</si>
  <si>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</si>
  <si>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</si>
  <si>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</si>
  <si>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</si>
  <si>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</si>
  <si>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</si>
  <si>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</si>
  <si>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</si>
  <si>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</si>
  <si>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</si>
  <si>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</si>
  <si>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</si>
  <si>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</si>
  <si>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</si>
  <si>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</si>
  <si>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</si>
  <si>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</si>
  <si>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</si>
  <si>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</si>
  <si>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</si>
  <si>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</si>
  <si>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</si>
  <si>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</si>
  <si>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</si>
  <si>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</si>
  <si>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</si>
  <si>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</si>
  <si>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</si>
  <si>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</si>
  <si>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</si>
  <si>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</si>
  <si>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</si>
  <si>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</si>
  <si>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</si>
  <si>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</si>
  <si>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</si>
  <si>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</si>
  <si>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</si>
  <si>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</si>
  <si>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</si>
  <si>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</si>
  <si>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</si>
  <si>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</si>
  <si>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</si>
  <si>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</si>
  <si>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</si>
  <si>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</si>
  <si>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</si>
  <si>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</si>
  <si>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</si>
  <si>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</si>
  <si>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</si>
  <si>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</si>
  <si>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</si>
  <si>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</si>
  <si>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</si>
  <si>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</si>
  <si>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</si>
  <si>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</si>
  <si>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</si>
  <si>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</si>
  <si>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</si>
  <si>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</si>
  <si>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</si>
  <si>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</si>
  <si>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</si>
  <si>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</si>
  <si>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</si>
  <si>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</si>
  <si>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</si>
  <si>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</si>
  <si>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</si>
  <si>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</si>
  <si>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</si>
  <si>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</si>
  <si>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</si>
  <si>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</si>
  <si>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</si>
  <si>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</si>
  <si>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</si>
  <si>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</si>
  <si>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</si>
  <si>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</si>
  <si>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</si>
  <si>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</si>
  <si>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</si>
  <si>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</si>
  <si>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</si>
  <si>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</si>
  <si>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</si>
  <si>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</si>
  <si>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</si>
  <si>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</si>
  <si>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</si>
  <si>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</si>
  <si>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</si>
  <si>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</si>
  <si>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</si>
  <si>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</si>
  <si>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</si>
  <si>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</si>
  <si>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</si>
  <si>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</si>
  <si>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</si>
  <si>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</si>
  <si>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</si>
  <si>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</si>
  <si>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</si>
  <si>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</si>
  <si>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</si>
  <si>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</si>
  <si>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</si>
  <si>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</si>
  <si>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</si>
  <si>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</si>
  <si>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</si>
  <si>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</si>
  <si>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</si>
  <si>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</si>
  <si>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</si>
  <si>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</si>
  <si>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</si>
  <si>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</si>
  <si>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</si>
  <si>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</si>
  <si>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</si>
  <si>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</si>
  <si>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</si>
  <si>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</si>
  <si>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</si>
  <si>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</si>
  <si>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</si>
  <si>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</si>
  <si>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</si>
  <si>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</si>
  <si>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</si>
  <si>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</si>
  <si>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</si>
  <si>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</si>
  <si>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</si>
  <si>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</si>
  <si>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</si>
  <si>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</si>
  <si>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</si>
  <si>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</si>
  <si>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</si>
  <si>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</si>
  <si>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</si>
  <si>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</si>
  <si>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</si>
  <si>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</si>
  <si>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</si>
  <si>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</si>
  <si>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</si>
  <si>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</si>
  <si>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</si>
  <si>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</si>
  <si>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</si>
  <si>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</si>
  <si>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</si>
  <si>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</si>
  <si>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</si>
  <si>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</si>
  <si>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</si>
  <si>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</si>
  <si>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</si>
  <si>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</si>
  <si>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</si>
  <si>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</si>
  <si>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</si>
  <si>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</si>
  <si>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</si>
  <si>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</si>
  <si>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</si>
  <si>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</si>
  <si>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</si>
  <si>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</si>
  <si>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</si>
  <si>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</si>
  <si>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</si>
  <si>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</si>
  <si>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</si>
  <si>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</si>
  <si>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</si>
  <si>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</si>
  <si>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</si>
  <si>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</si>
  <si>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</si>
  <si>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</si>
  <si>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</si>
  <si>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</si>
  <si>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</si>
  <si>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</si>
  <si>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</si>
  <si>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</si>
  <si>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</si>
  <si>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</si>
  <si>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</si>
  <si>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</si>
  <si>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</si>
  <si>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</si>
  <si>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</si>
  <si>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</si>
  <si>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</si>
  <si>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</si>
  <si>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</si>
  <si>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</si>
  <si>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</si>
  <si>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</si>
  <si>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</si>
  <si>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</si>
  <si>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</si>
  <si>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</si>
  <si>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</si>
  <si>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</si>
  <si>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</si>
  <si>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</si>
  <si>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</si>
  <si>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</si>
  <si>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</si>
  <si>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</si>
  <si>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</si>
  <si>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</si>
  <si>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</si>
  <si>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</si>
  <si>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</si>
  <si>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</si>
  <si>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</si>
  <si>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</si>
  <si>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</si>
  <si>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</si>
  <si>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</si>
  <si>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</si>
  <si>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</si>
  <si>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</si>
  <si>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</si>
  <si>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</si>
  <si>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</si>
  <si>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</si>
  <si>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</si>
  <si>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</si>
  <si>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</si>
  <si>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</si>
  <si>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</si>
  <si>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</si>
  <si>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</si>
  <si>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</si>
  <si>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</si>
  <si>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</si>
  <si>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</si>
  <si>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</si>
  <si>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</si>
  <si>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</si>
  <si>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</si>
  <si>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</si>
  <si>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</si>
  <si>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</si>
  <si>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</si>
  <si>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</si>
  <si>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</si>
  <si>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</si>
  <si>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</si>
  <si>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</si>
  <si>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</si>
  <si>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</si>
  <si>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</si>
  <si>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</si>
  <si>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</si>
  <si>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</si>
  <si>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</si>
  <si>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</si>
  <si>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</si>
  <si>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</si>
  <si>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</si>
  <si>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</si>
  <si>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</si>
  <si>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</si>
  <si>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</si>
  <si>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</si>
  <si>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</si>
  <si>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</si>
  <si>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</si>
  <si>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</si>
  <si>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</si>
  <si>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</si>
  <si>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</si>
  <si>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</si>
  <si>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</si>
  <si>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</si>
  <si>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</si>
  <si>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</si>
  <si>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</si>
  <si>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</si>
  <si>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</si>
  <si>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</si>
  <si>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</si>
  <si>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</si>
  <si>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</si>
  <si>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</si>
  <si>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</si>
  <si>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</si>
  <si>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</si>
  <si>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</si>
  <si>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</si>
  <si>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</si>
  <si>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</si>
  <si>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</si>
  <si>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</si>
  <si>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</si>
  <si>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</si>
  <si>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</si>
  <si>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</si>
  <si>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</si>
  <si>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</si>
  <si>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</si>
  <si>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</si>
  <si>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</si>
  <si>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</si>
  <si>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</si>
  <si>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</si>
  <si>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</si>
  <si>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</si>
  <si>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</si>
  <si>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</si>
  <si>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</si>
  <si>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</si>
  <si>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</si>
  <si>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</si>
  <si>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</si>
  <si>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</si>
  <si>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</si>
  <si>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</si>
  <si>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</si>
  <si>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</si>
  <si>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</si>
  <si>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</si>
  <si>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</si>
  <si>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</si>
  <si>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</si>
  <si>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</si>
  <si>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</si>
  <si>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</si>
  <si>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</si>
  <si>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</si>
  <si>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</si>
  <si>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</si>
  <si>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</si>
  <si>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</si>
  <si>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</si>
  <si>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</si>
  <si>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</si>
  <si>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</si>
  <si>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</si>
  <si>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</si>
  <si>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</si>
  <si>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</si>
  <si>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</si>
  <si>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</si>
  <si>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</si>
  <si>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</si>
  <si>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</si>
  <si>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</si>
  <si>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</si>
  <si>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</si>
  <si>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</si>
  <si>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</si>
  <si>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</si>
  <si>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</si>
  <si>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</si>
  <si>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</si>
  <si>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</si>
  <si>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</si>
  <si>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</si>
  <si>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</si>
  <si>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</si>
  <si>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</si>
  <si>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</si>
  <si>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</si>
  <si>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</si>
  <si>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</si>
  <si>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</si>
  <si>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</si>
  <si>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</si>
  <si>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</si>
  <si>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</si>
  <si>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</si>
  <si>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</si>
  <si>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</si>
  <si>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</si>
  <si>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</si>
  <si>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</si>
  <si>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</si>
  <si>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</si>
  <si>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</si>
  <si>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</si>
  <si>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</si>
  <si>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</si>
  <si>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</si>
  <si>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</si>
  <si>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</si>
  <si>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</si>
  <si>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</si>
  <si>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</si>
  <si>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</si>
  <si>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</si>
  <si>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</si>
  <si>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</si>
  <si>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</si>
  <si>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</si>
  <si>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</si>
  <si>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</si>
  <si>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</si>
  <si>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</si>
  <si>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</si>
  <si>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</si>
  <si>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</si>
  <si>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</si>
  <si>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</si>
  <si>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</si>
  <si>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</si>
  <si>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</si>
  <si>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</si>
  <si>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</si>
  <si>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</si>
  <si>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</si>
  <si>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</si>
  <si>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</si>
  <si>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</si>
  <si>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</si>
  <si>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</si>
  <si>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</si>
  <si>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</si>
  <si>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</si>
  <si>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</si>
  <si>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</si>
  <si>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</si>
  <si>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</si>
  <si>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</si>
  <si>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</si>
  <si>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</si>
  <si>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</si>
  <si>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</si>
  <si>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</si>
  <si>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</si>
  <si>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</si>
  <si>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</si>
  <si>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</si>
  <si>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</si>
  <si>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</si>
  <si>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</si>
  <si>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</si>
  <si>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</si>
  <si>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</si>
  <si>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</si>
  <si>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</si>
  <si>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</si>
  <si>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</si>
  <si>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</si>
  <si>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</si>
  <si>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</si>
  <si>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</si>
  <si>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</si>
  <si>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</si>
  <si>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</si>
  <si>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</si>
  <si>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</si>
  <si>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</si>
  <si>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</si>
  <si>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</si>
  <si>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</si>
  <si>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</si>
  <si>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</si>
  <si>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</si>
  <si>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</si>
  <si>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</si>
  <si>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</si>
  <si>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</si>
  <si>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</si>
  <si>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</si>
  <si>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</si>
  <si>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</si>
  <si>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</si>
  <si>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</si>
  <si>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</si>
  <si>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</si>
  <si>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</si>
  <si>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</si>
  <si>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</si>
  <si>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</si>
  <si>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</si>
  <si>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</si>
  <si>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</si>
  <si>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</si>
  <si>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</si>
  <si>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</si>
  <si>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</si>
  <si>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</si>
  <si>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</si>
  <si>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</si>
  <si>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</si>
  <si>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</si>
  <si>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</si>
  <si>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</si>
  <si>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</si>
  <si>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</si>
  <si>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</si>
  <si>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</si>
  <si>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</si>
  <si>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</si>
  <si>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</si>
  <si>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</si>
  <si>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</si>
  <si>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</si>
  <si>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</si>
  <si>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</si>
  <si>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</si>
  <si>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</si>
  <si>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</si>
  <si>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</si>
  <si>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</si>
  <si>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</si>
  <si>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</si>
  <si>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</si>
  <si>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</si>
  <si>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</si>
  <si>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</si>
  <si>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</si>
  <si>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</si>
  <si>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</si>
  <si>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</si>
  <si>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</si>
  <si>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</si>
  <si>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</si>
  <si>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</si>
  <si>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</si>
  <si>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</si>
  <si>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</si>
  <si>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</si>
  <si>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</si>
  <si>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</si>
  <si>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</si>
  <si>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</si>
  <si>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</si>
  <si>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</si>
  <si>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</si>
  <si>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</si>
  <si>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</si>
  <si>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</si>
  <si>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</si>
  <si>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</si>
  <si>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</si>
  <si>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</si>
  <si>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</si>
  <si>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</si>
  <si>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</si>
  <si>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</si>
  <si>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</si>
  <si>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</si>
  <si>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</si>
  <si>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</si>
  <si>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</si>
  <si>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</si>
  <si>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</si>
  <si>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</si>
  <si>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</si>
  <si>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</si>
  <si>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</si>
  <si>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</si>
  <si>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</si>
  <si>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</si>
  <si>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</si>
  <si>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</si>
  <si>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</si>
  <si>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</si>
  <si>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</si>
  <si>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</si>
  <si>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</si>
  <si>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</si>
  <si>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</si>
  <si>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</si>
  <si>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</si>
  <si>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</si>
  <si>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</si>
  <si>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</si>
  <si>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</si>
  <si>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</si>
  <si>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</si>
  <si>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</si>
  <si>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</si>
  <si>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</si>
  <si>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</si>
  <si>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</si>
  <si>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</si>
  <si>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</si>
  <si>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</si>
  <si>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</si>
  <si>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</si>
  <si>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</si>
  <si>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</si>
  <si>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</si>
  <si>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</si>
  <si>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</si>
  <si>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</si>
  <si>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</si>
  <si>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</si>
  <si>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</si>
  <si>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</si>
  <si>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</si>
  <si>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</si>
  <si>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</si>
  <si>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</si>
  <si>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</si>
  <si>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</si>
  <si>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</si>
  <si>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</si>
  <si>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</si>
  <si>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</si>
  <si>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</si>
  <si>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</si>
  <si>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</si>
  <si>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</si>
  <si>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</si>
  <si>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</si>
  <si>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</si>
  <si>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</si>
  <si>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</si>
  <si>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</si>
  <si>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</si>
  <si>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</si>
  <si>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</si>
  <si>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</si>
  <si>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</si>
  <si>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</si>
  <si>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</si>
  <si>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</si>
  <si>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</si>
  <si>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</si>
  <si>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</si>
  <si>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</si>
  <si>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</si>
  <si>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</si>
  <si>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</si>
  <si>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</si>
  <si>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</si>
  <si>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</si>
  <si>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</si>
  <si>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</si>
  <si>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</si>
  <si>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</si>
  <si>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</si>
  <si>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</si>
  <si>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</si>
  <si>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</si>
  <si>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</si>
  <si>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</si>
  <si>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</si>
  <si>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</si>
  <si>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</si>
  <si>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</si>
  <si>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</si>
  <si>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</si>
  <si>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</si>
  <si>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</si>
  <si>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</si>
  <si>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</si>
  <si>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</si>
  <si>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</si>
  <si>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</si>
  <si>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</si>
  <si>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</si>
  <si>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</si>
  <si>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</si>
  <si>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</si>
  <si>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</si>
  <si>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</si>
  <si>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</si>
  <si>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</si>
  <si>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</si>
  <si>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</si>
  <si>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</si>
  <si>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</si>
  <si>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</si>
  <si>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</si>
  <si>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</si>
  <si>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</si>
  <si>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</si>
  <si>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</si>
  <si>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</si>
  <si>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</si>
  <si>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</si>
  <si>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</si>
  <si>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</si>
  <si>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</si>
  <si>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</si>
  <si>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</si>
  <si>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</si>
  <si>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</si>
  <si>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</si>
  <si>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</si>
  <si>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</si>
  <si>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</si>
  <si>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</si>
  <si>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</si>
  <si>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</si>
  <si>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</si>
  <si>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</si>
  <si>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</si>
  <si>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</si>
  <si>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</si>
  <si>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</si>
  <si>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</si>
  <si>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</si>
  <si>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</si>
  <si>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</si>
  <si>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</si>
  <si>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</si>
  <si>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</si>
  <si>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</si>
  <si>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</si>
  <si>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</si>
  <si>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</si>
  <si>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</si>
  <si>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</si>
  <si>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</si>
  <si>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</si>
  <si>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</si>
  <si>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</si>
  <si>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</si>
  <si>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</si>
  <si>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</si>
  <si>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</si>
  <si>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</si>
  <si>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</si>
  <si>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</si>
  <si>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</si>
  <si>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</si>
  <si>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</si>
  <si>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</si>
  <si>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</si>
  <si>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</si>
  <si>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</si>
  <si>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</si>
  <si>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</si>
  <si>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</si>
  <si>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</si>
  <si>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</si>
  <si>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</si>
  <si>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</si>
  <si>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</si>
  <si>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</si>
  <si>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</si>
  <si>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</si>
  <si>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</si>
  <si>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</si>
  <si>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</si>
  <si>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</si>
  <si>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</si>
  <si>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</si>
  <si>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</si>
  <si>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</si>
  <si>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</si>
  <si>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</si>
  <si>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</si>
  <si>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</si>
  <si>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</si>
  <si>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</si>
  <si>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</si>
  <si>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</si>
  <si>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</si>
  <si>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</si>
  <si>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</si>
  <si>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</si>
  <si>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</si>
  <si>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</si>
  <si>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</si>
  <si>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</si>
  <si>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</si>
  <si>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</si>
  <si>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</si>
  <si>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</si>
  <si>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</si>
  <si>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</si>
  <si>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</si>
  <si>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</si>
  <si>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</si>
  <si>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</si>
  <si>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</si>
  <si>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</si>
  <si>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</si>
  <si>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</si>
  <si>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</si>
  <si>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</si>
  <si>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</si>
  <si>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</si>
  <si>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</si>
  <si>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</si>
  <si>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</si>
  <si>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</si>
  <si>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</si>
  <si>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</si>
  <si>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</si>
  <si>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</si>
  <si>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</si>
  <si>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</si>
  <si>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</si>
  <si>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</si>
  <si>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</si>
  <si>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</si>
  <si>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</si>
  <si>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</si>
  <si>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</si>
  <si>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</si>
  <si>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</si>
  <si>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</si>
  <si>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</si>
  <si>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</si>
  <si>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</si>
  <si>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</si>
  <si>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</si>
  <si>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</si>
  <si>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</si>
  <si>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</si>
  <si>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</si>
  <si>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</si>
  <si>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</si>
  <si>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</si>
  <si>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</si>
  <si>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</si>
  <si>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</si>
  <si>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</si>
  <si>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</si>
  <si>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</si>
  <si>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</si>
  <si>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</si>
  <si>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</si>
  <si>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</si>
  <si>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</si>
  <si>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</si>
  <si>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</si>
  <si>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</si>
  <si>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</si>
  <si>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</si>
  <si>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</si>
  <si>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</si>
  <si>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</si>
  <si>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</si>
  <si>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</si>
  <si>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</si>
  <si>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</si>
  <si>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</si>
  <si>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</si>
  <si>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</si>
  <si>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</si>
  <si>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</si>
  <si>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</si>
  <si>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</si>
  <si>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</si>
  <si>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</si>
  <si>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</si>
  <si>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</si>
  <si>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</si>
  <si>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</si>
  <si>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</si>
  <si>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</si>
  <si>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</si>
  <si>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</si>
  <si>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</si>
  <si>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</si>
  <si>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</si>
  <si>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</si>
  <si>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</si>
  <si>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</si>
  <si>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</si>
  <si>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</si>
  <si>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</si>
  <si>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</si>
  <si>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</si>
  <si>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</si>
  <si>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</si>
  <si>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</si>
  <si>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</si>
  <si>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</si>
  <si>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</si>
  <si>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</si>
  <si>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</si>
  <si>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</si>
  <si>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</si>
  <si>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</si>
  <si>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</si>
  <si>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</si>
  <si>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</si>
  <si>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</si>
  <si>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</si>
  <si>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</si>
  <si>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</si>
  <si>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</si>
  <si>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</si>
  <si>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</si>
  <si>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</si>
  <si>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</si>
  <si>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</si>
  <si>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</si>
  <si>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</si>
  <si>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</si>
  <si>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</si>
  <si>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</si>
  <si>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</si>
  <si>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</si>
  <si>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</si>
  <si>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</si>
  <si>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</si>
  <si>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</si>
  <si>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</si>
  <si>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</si>
  <si>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</si>
  <si>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</si>
  <si>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</si>
  <si>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</si>
  <si>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</si>
  <si>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</si>
  <si>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</si>
  <si>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</si>
  <si>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</si>
  <si>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</si>
  <si>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</si>
  <si>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</si>
  <si>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</si>
  <si>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</si>
  <si>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</si>
  <si>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</si>
  <si>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</si>
  <si>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</si>
  <si>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</si>
  <si>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</si>
  <si>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</si>
  <si>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</si>
  <si>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</si>
  <si>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</si>
  <si>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</si>
  <si>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</si>
  <si>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</si>
  <si>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</si>
  <si>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</si>
  <si>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</si>
  <si>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</si>
  <si>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</si>
  <si>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</si>
  <si>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</si>
  <si>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</si>
  <si>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</si>
  <si>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</si>
  <si>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</si>
  <si>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</si>
  <si>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</si>
  <si>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</si>
  <si>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</si>
  <si>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</si>
  <si>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</si>
  <si>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</si>
  <si>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</si>
  <si>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</si>
  <si>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</si>
  <si>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</si>
  <si>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</si>
  <si>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</si>
  <si>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</si>
  <si>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</si>
  <si>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</si>
  <si>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</si>
  <si>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</si>
  <si>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</si>
  <si>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</si>
  <si>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</si>
  <si>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</si>
  <si>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</si>
  <si>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</si>
  <si>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</si>
  <si>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</si>
  <si>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</si>
  <si>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</si>
  <si>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</si>
  <si>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</si>
  <si>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</si>
  <si>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</si>
  <si>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</si>
  <si>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</si>
  <si>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</si>
  <si>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</si>
  <si>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</si>
  <si>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</si>
  <si>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</si>
  <si>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</si>
  <si>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</si>
  <si>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</si>
  <si>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</si>
  <si>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</si>
  <si>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</si>
  <si>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</si>
  <si>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</si>
  <si>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</si>
  <si>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</si>
  <si>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</si>
  <si>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</si>
  <si>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</si>
  <si>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</si>
  <si>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</si>
  <si>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</si>
  <si>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</si>
  <si>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</si>
  <si>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</si>
  <si>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</si>
  <si>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</si>
  <si>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</si>
  <si>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</si>
  <si>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</si>
  <si>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</si>
  <si>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</si>
  <si>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</si>
  <si>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</si>
  <si>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</si>
  <si>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</si>
  <si>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</si>
  <si>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</si>
  <si>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</si>
  <si>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</si>
  <si>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</si>
  <si>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</si>
  <si>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</si>
  <si>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</si>
  <si>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</si>
  <si>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</si>
  <si>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</si>
  <si>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</si>
  <si>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</si>
  <si>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</si>
  <si>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</si>
  <si>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</si>
  <si>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</si>
  <si>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</si>
  <si>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</si>
  <si>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</si>
  <si>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</si>
  <si>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</si>
  <si>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</si>
  <si>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</si>
  <si>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</si>
  <si>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</si>
  <si>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</si>
  <si>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</si>
  <si>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</si>
  <si>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</si>
  <si>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</si>
  <si>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</si>
  <si>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</si>
  <si>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</si>
  <si>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</si>
  <si>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</si>
  <si>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</si>
  <si>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</si>
  <si>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</si>
  <si>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</si>
  <si>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</si>
  <si>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</si>
  <si>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</si>
  <si>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</si>
  <si>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</si>
  <si>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</si>
  <si>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</si>
  <si>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</si>
  <si>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</si>
  <si>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</si>
  <si>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</si>
  <si>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</si>
  <si>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</si>
  <si>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</si>
  <si>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</si>
  <si>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</si>
  <si>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</si>
  <si>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</si>
  <si>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</si>
  <si>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</si>
  <si>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</si>
  <si>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</si>
  <si>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</si>
  <si>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</si>
  <si>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</si>
  <si>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</si>
  <si>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</si>
  <si>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</si>
  <si>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</si>
  <si>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</si>
  <si>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</si>
  <si>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</si>
  <si>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</si>
  <si>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</si>
  <si>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</si>
  <si>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</si>
  <si>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</si>
  <si>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</si>
  <si>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</si>
  <si>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</si>
  <si>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</si>
  <si>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</si>
  <si>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</si>
  <si>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</si>
  <si>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</si>
  <si>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</si>
  <si>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</si>
  <si>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</si>
  <si>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</si>
  <si>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</si>
  <si>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</si>
  <si>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</si>
  <si>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</si>
  <si>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</si>
  <si>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</si>
  <si>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</si>
  <si>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</si>
  <si>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</si>
  <si>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</si>
  <si>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</si>
  <si>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</si>
  <si>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</si>
  <si>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</si>
  <si>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</si>
  <si>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</si>
  <si>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</si>
  <si>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</si>
  <si>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</si>
  <si>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</si>
  <si>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</si>
  <si>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</si>
  <si>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</si>
  <si>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</si>
  <si>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</si>
  <si>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</si>
  <si>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</si>
  <si>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</si>
  <si>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</si>
  <si>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</si>
  <si>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</si>
  <si>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</si>
  <si>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</si>
  <si>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</si>
  <si>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</si>
  <si>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</si>
  <si>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</si>
  <si>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</si>
  <si>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</si>
  <si>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</si>
  <si>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</si>
  <si>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</si>
  <si>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</si>
  <si>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</si>
  <si>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</si>
  <si>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</si>
  <si>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</si>
  <si>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</si>
  <si>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</si>
  <si>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</si>
  <si>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</si>
  <si>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</si>
  <si>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</si>
  <si>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</si>
  <si>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</si>
  <si>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</si>
  <si>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</si>
  <si>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</si>
  <si>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</si>
  <si>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</si>
  <si>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</si>
  <si>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</si>
  <si>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</si>
  <si>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</si>
  <si>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</si>
  <si>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</si>
  <si>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</si>
  <si>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</si>
  <si>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</si>
  <si>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</si>
  <si>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</si>
  <si>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</si>
  <si>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</si>
  <si>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</si>
  <si>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</si>
  <si>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</si>
  <si>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</si>
  <si>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</si>
  <si>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</si>
  <si>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</si>
  <si>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</si>
  <si>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</si>
  <si>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</si>
  <si>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</si>
  <si>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</si>
  <si>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</si>
  <si>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</si>
  <si>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</si>
  <si>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</si>
  <si>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</si>
  <si>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</si>
  <si>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</si>
  <si>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</si>
  <si>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</si>
  <si>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</si>
  <si>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</si>
  <si>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</si>
  <si>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</si>
  <si>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</si>
  <si>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</si>
  <si>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</si>
  <si>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</si>
  <si>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</si>
  <si>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</si>
  <si>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</si>
  <si>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</si>
  <si>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</si>
  <si>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</si>
  <si>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</si>
  <si>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</si>
  <si>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</si>
  <si>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</si>
  <si>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</si>
  <si>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</si>
  <si>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</si>
  <si>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</si>
  <si>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</si>
  <si>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</si>
  <si>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</si>
  <si>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</si>
  <si>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</si>
  <si>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</si>
  <si>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</si>
  <si>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</si>
  <si>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</si>
  <si>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</si>
  <si>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</si>
  <si>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</si>
  <si>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</si>
  <si>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</si>
  <si>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</si>
  <si>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</si>
  <si>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</si>
  <si>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</si>
  <si>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</si>
  <si>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</si>
  <si>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</si>
  <si>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</si>
  <si>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</si>
  <si>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</si>
  <si>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</si>
  <si>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</si>
  <si>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</si>
  <si>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</si>
  <si>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</si>
  <si>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</si>
  <si>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</si>
  <si>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</si>
  <si>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</si>
  <si>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</si>
  <si>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</si>
  <si>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</si>
  <si>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</si>
  <si>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</si>
  <si>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</si>
  <si>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</si>
  <si>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</si>
  <si>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</si>
  <si>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</si>
  <si>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</si>
  <si>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</si>
  <si>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</si>
  <si>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</si>
  <si>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</si>
  <si>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</si>
  <si>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</si>
  <si>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</si>
  <si>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</si>
  <si>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</si>
  <si>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</si>
  <si>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</si>
  <si>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</si>
  <si>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</si>
  <si>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</si>
  <si>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</si>
  <si>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</si>
  <si>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</si>
  <si>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</si>
  <si>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</si>
  <si>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</si>
  <si>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</si>
  <si>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</si>
  <si>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</si>
  <si>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</si>
  <si>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</si>
  <si>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</si>
  <si>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</si>
  <si>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</si>
  <si>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</si>
  <si>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</si>
  <si>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</si>
  <si>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</si>
  <si>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</si>
  <si>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</si>
  <si>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</si>
  <si>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</si>
  <si>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</si>
  <si>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</si>
  <si>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</si>
  <si>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</si>
  <si>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</si>
  <si>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</si>
  <si>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</si>
  <si>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</si>
  <si>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</si>
  <si>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</si>
  <si>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</si>
  <si>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</si>
  <si>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</si>
  <si>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</si>
  <si>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</si>
  <si>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</si>
  <si>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</si>
  <si>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</si>
  <si>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</si>
  <si>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</si>
  <si>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</si>
  <si>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</si>
  <si>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</si>
  <si>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</si>
  <si>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</si>
  <si>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</si>
  <si>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</si>
  <si>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</si>
  <si>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</si>
  <si>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</si>
  <si>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</si>
  <si>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</si>
  <si>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</si>
  <si>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</si>
  <si>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</si>
  <si>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</si>
  <si>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</si>
  <si>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</si>
  <si>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</si>
  <si>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</si>
  <si>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</si>
  <si>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</si>
  <si>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</si>
  <si>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</si>
  <si>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</si>
  <si>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</si>
  <si>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</si>
  <si>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</si>
  <si>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</si>
  <si>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</si>
  <si>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</si>
  <si>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</si>
  <si>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</si>
  <si>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</si>
  <si>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</si>
  <si>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</si>
  <si>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</si>
  <si>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</si>
  <si>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</si>
  <si>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</si>
  <si>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</si>
  <si>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</si>
  <si>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</si>
  <si>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</si>
  <si>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</si>
  <si>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</si>
  <si>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</si>
  <si>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</si>
  <si>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</si>
  <si>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</si>
  <si>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</si>
  <si>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</si>
  <si>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</si>
  <si>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</si>
  <si>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</si>
  <si>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</si>
  <si>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</si>
  <si>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</si>
  <si>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</si>
  <si>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</si>
  <si>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</si>
  <si>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</si>
  <si>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</si>
  <si>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</si>
  <si>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</si>
  <si>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</si>
  <si>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</si>
  <si>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</si>
  <si>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</si>
  <si>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</si>
  <si>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</si>
  <si>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</si>
  <si>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</si>
  <si>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</si>
  <si>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</si>
  <si>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</si>
  <si>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</si>
  <si>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</si>
  <si>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</si>
  <si>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</si>
  <si>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</si>
  <si>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</si>
  <si>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</si>
  <si>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</si>
  <si>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</si>
  <si>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</si>
  <si>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</si>
  <si>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</si>
  <si>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</si>
  <si>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</si>
  <si>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</si>
  <si>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</si>
  <si>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</si>
  <si>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</si>
  <si>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</si>
  <si>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</si>
  <si>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</si>
  <si>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</si>
  <si>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</si>
  <si>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</si>
  <si>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</si>
  <si>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</si>
  <si>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</si>
  <si>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</si>
  <si>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</si>
  <si>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</si>
  <si>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</si>
  <si>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</si>
  <si>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</si>
  <si>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</si>
  <si>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</si>
  <si>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</si>
  <si>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</si>
  <si>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</si>
  <si>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</si>
  <si>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</si>
  <si>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</si>
  <si>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</si>
  <si>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</si>
  <si>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</si>
  <si>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</si>
  <si>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</si>
  <si>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</si>
  <si>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</si>
  <si>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</si>
  <si>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</si>
  <si>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</si>
  <si>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</si>
  <si>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</si>
  <si>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</si>
  <si>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</si>
  <si>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</si>
  <si>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</si>
  <si>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</si>
  <si>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</si>
  <si>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</si>
  <si>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</si>
  <si>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</si>
  <si>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</si>
  <si>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</si>
  <si>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</si>
  <si>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</si>
  <si>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</si>
  <si>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</si>
  <si>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</si>
  <si>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</si>
  <si>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</si>
  <si>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</si>
  <si>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</si>
  <si>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</si>
  <si>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</si>
  <si>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</si>
  <si>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</si>
  <si>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</si>
  <si>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</si>
  <si>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</si>
  <si>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</si>
  <si>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</si>
  <si>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</si>
  <si>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</si>
  <si>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</si>
  <si>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</si>
  <si>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</si>
  <si>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</si>
  <si>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</si>
  <si>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</si>
  <si>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</si>
  <si>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</si>
  <si>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</si>
  <si>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</si>
  <si>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</si>
  <si>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</si>
  <si>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</si>
  <si>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</si>
  <si>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</si>
  <si>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</si>
  <si>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</si>
  <si>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</si>
  <si>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</si>
  <si>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</si>
  <si>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</si>
  <si>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</si>
  <si>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</si>
  <si>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</si>
  <si>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</si>
  <si>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</si>
  <si>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</si>
  <si>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</si>
  <si>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</si>
  <si>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</si>
  <si>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</si>
  <si>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</si>
  <si>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</si>
  <si>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</si>
  <si>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</si>
  <si>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</si>
  <si>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</si>
  <si>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</si>
  <si>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</si>
  <si>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</si>
  <si>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</si>
  <si>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</si>
  <si>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</si>
  <si>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</si>
  <si>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</si>
  <si>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</si>
  <si>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</si>
  <si>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</si>
  <si>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</si>
  <si>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</si>
  <si>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</si>
  <si>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</si>
  <si>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</si>
  <si>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</si>
  <si>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</si>
  <si>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</si>
  <si>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</si>
  <si>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</si>
  <si>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</si>
  <si>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</si>
  <si>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</si>
  <si>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</si>
  <si>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</si>
  <si>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</si>
  <si>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</si>
  <si>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</si>
  <si>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</si>
  <si>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</si>
  <si>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</si>
  <si>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</si>
  <si>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</si>
  <si>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</si>
  <si>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</si>
  <si>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</si>
  <si>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</si>
  <si>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</si>
  <si>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</si>
  <si>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</si>
  <si>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</si>
  <si>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</si>
  <si>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</si>
  <si>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</si>
  <si>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</si>
  <si>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</si>
  <si>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</si>
  <si>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</si>
  <si>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</si>
  <si>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</si>
  <si>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</si>
  <si>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</si>
  <si>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</si>
  <si>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</si>
  <si>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</si>
  <si>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</si>
  <si>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</si>
  <si>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</si>
  <si>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</si>
  <si>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</si>
  <si>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</si>
  <si>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</si>
  <si>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</si>
  <si>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</si>
  <si>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</si>
  <si>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</si>
  <si>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</si>
  <si>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</si>
  <si>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</si>
  <si>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</si>
  <si>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</si>
  <si>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</si>
  <si>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</si>
  <si>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</si>
  <si>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</si>
  <si>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</si>
  <si>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</si>
  <si>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</si>
  <si>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</si>
  <si>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</si>
  <si>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</si>
  <si>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</si>
  <si>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</si>
  <si>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</si>
  <si>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</si>
  <si>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</si>
  <si>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</si>
  <si>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</si>
  <si>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</si>
  <si>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</si>
  <si>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</si>
  <si>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</si>
  <si>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</si>
  <si>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</si>
  <si>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</si>
  <si>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</si>
  <si>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</si>
  <si>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</si>
  <si>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</si>
  <si>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</si>
  <si>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</si>
  <si>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</si>
  <si>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</si>
  <si>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</si>
  <si>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</si>
  <si>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</si>
  <si>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</si>
  <si>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</si>
  <si>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</si>
  <si>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</si>
  <si>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</si>
  <si>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</si>
  <si>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</si>
  <si>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</si>
  <si>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</si>
  <si>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</si>
  <si>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</si>
  <si>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</si>
  <si>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</si>
  <si>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</si>
  <si>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</si>
  <si>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</si>
  <si>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</si>
  <si>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</si>
  <si>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</si>
  <si>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</si>
  <si>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</si>
  <si>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</si>
  <si>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</si>
  <si>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</si>
  <si>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</si>
  <si>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</si>
  <si>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</si>
  <si>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</si>
  <si>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</si>
  <si>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</si>
  <si>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</si>
  <si>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</si>
  <si>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</si>
  <si>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</si>
  <si>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</si>
  <si>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</si>
  <si>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</si>
  <si>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</si>
  <si>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</si>
  <si>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</si>
  <si>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</si>
  <si>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</si>
  <si>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</si>
  <si>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</si>
  <si>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</si>
  <si>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</si>
  <si>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</si>
  <si>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</si>
  <si>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</si>
  <si>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</si>
  <si>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</si>
  <si>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</si>
  <si>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</si>
  <si>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</si>
  <si>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</si>
  <si>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</si>
  <si>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</si>
  <si>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</si>
  <si>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</si>
  <si>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</si>
  <si>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</si>
  <si>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</si>
  <si>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</si>
  <si>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</si>
  <si>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</si>
  <si>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</si>
  <si>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</si>
  <si>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</si>
  <si>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</si>
  <si>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</si>
  <si>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</si>
  <si>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</si>
  <si>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</si>
  <si>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</si>
  <si>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</si>
  <si>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</si>
  <si>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</si>
  <si>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</si>
  <si>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</si>
  <si>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</si>
  <si>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</si>
  <si>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</si>
  <si>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</si>
  <si>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</si>
  <si>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</si>
  <si>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</si>
  <si>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</si>
  <si>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</si>
  <si>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</si>
  <si>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</si>
  <si>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</si>
  <si>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</si>
  <si>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</si>
  <si>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</si>
  <si>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</si>
  <si>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</si>
  <si>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</si>
  <si>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</si>
  <si>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</si>
  <si>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</si>
  <si>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</si>
  <si>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</si>
  <si>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</si>
  <si>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</si>
  <si>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</si>
  <si>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</si>
  <si>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</si>
  <si>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</si>
  <si>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</si>
  <si>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</si>
  <si>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</si>
  <si>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</si>
  <si>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</si>
  <si>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</si>
  <si>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</si>
  <si>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</si>
  <si>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</si>
  <si>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</si>
  <si>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</si>
  <si>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</si>
  <si>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</si>
  <si>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</si>
  <si>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</si>
  <si>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</si>
  <si>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</si>
  <si>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</si>
  <si>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</si>
  <si>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</si>
  <si>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</si>
  <si>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</si>
  <si>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</si>
  <si>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</si>
  <si>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</si>
  <si>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</si>
  <si>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</si>
  <si>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</si>
  <si>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</si>
  <si>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</si>
  <si>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</si>
  <si>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</si>
  <si>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</si>
  <si>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</si>
  <si>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</si>
  <si>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</si>
  <si>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</si>
  <si>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</si>
  <si>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</si>
  <si>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</si>
  <si>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</si>
  <si>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</si>
  <si>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</si>
  <si>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</si>
  <si>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</si>
  <si>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</si>
  <si>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</si>
  <si>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</si>
  <si>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</si>
  <si>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</si>
  <si>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</si>
  <si>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</si>
  <si>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</si>
  <si>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</si>
  <si>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</si>
  <si>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</si>
  <si>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</si>
  <si>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</si>
  <si>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</si>
  <si>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</si>
  <si>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</si>
  <si>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</si>
  <si>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</si>
  <si>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</si>
  <si>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</si>
  <si>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</si>
  <si>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</si>
  <si>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</si>
  <si>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</si>
  <si>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</si>
  <si>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</si>
  <si>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</si>
  <si>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</si>
  <si>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</si>
  <si>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</si>
  <si>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</si>
  <si>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</si>
  <si>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</si>
  <si>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</si>
  <si>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</si>
  <si>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</si>
  <si>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</si>
  <si>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</si>
  <si>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</si>
  <si>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</si>
  <si>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</si>
  <si>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</si>
  <si>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</si>
  <si>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</si>
  <si>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</si>
  <si>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</si>
  <si>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</si>
  <si>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</si>
  <si>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</si>
  <si>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</si>
  <si>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</si>
  <si>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</si>
  <si>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</si>
  <si>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</si>
  <si>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</si>
  <si>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</si>
  <si>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</si>
  <si>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</si>
  <si>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</si>
  <si>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</si>
  <si>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</si>
  <si>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</si>
  <si>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</si>
  <si>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</si>
  <si>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</si>
  <si>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</si>
  <si>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</si>
  <si>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</si>
  <si>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</si>
  <si>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</si>
  <si>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</si>
  <si>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</si>
  <si>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</si>
  <si>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</si>
  <si>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</si>
  <si>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</si>
  <si>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</si>
  <si>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</si>
  <si>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</si>
  <si>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</si>
  <si>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</si>
  <si>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</si>
  <si>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</si>
  <si>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</si>
  <si>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</si>
  <si>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</si>
  <si>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</si>
  <si>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</si>
  <si>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</si>
  <si>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</si>
  <si>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</si>
  <si>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</si>
  <si>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</si>
  <si>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</si>
  <si>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</si>
  <si>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</si>
  <si>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</si>
  <si>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</si>
  <si>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</si>
  <si>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</si>
  <si>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</si>
  <si>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</si>
  <si>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</si>
  <si>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</si>
  <si>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</si>
  <si>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</si>
  <si>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</si>
  <si>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</si>
  <si>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</si>
  <si>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</si>
  <si>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</si>
  <si>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</si>
  <si>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</si>
  <si>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</si>
  <si>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</si>
  <si>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</si>
  <si>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</si>
  <si>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</si>
  <si>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</si>
  <si>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</si>
  <si>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</si>
  <si>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</si>
  <si>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</si>
  <si>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</si>
  <si>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</si>
  <si>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</si>
  <si>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</si>
  <si>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</si>
  <si>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</si>
  <si>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</si>
  <si>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</si>
  <si>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</si>
  <si>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</si>
  <si>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</si>
  <si>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</si>
  <si>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</si>
  <si>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</si>
  <si>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</si>
  <si>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</si>
  <si>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</si>
  <si>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</si>
  <si>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</si>
  <si>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</si>
  <si>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</si>
  <si>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</si>
  <si>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</si>
  <si>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</si>
  <si>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</si>
  <si>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</si>
  <si>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</si>
  <si>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</si>
  <si>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</si>
  <si>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</si>
  <si>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</si>
  <si>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</si>
  <si>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</si>
  <si>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</si>
  <si>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</si>
  <si>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</si>
  <si>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</si>
  <si>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</si>
  <si>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</si>
  <si>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</si>
  <si>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</si>
  <si>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</si>
  <si>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</si>
  <si>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</si>
  <si>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</si>
  <si>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</si>
  <si>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</si>
  <si>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</si>
  <si>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</si>
  <si>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</si>
  <si>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</si>
  <si>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</si>
  <si>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</si>
  <si>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</si>
  <si>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</si>
  <si>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</si>
  <si>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</si>
  <si>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</si>
  <si>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</si>
  <si>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</si>
  <si>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</si>
  <si>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</si>
  <si>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</si>
  <si>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</si>
  <si>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</si>
  <si>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</si>
  <si>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</si>
  <si>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</si>
  <si>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</si>
  <si>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</si>
  <si>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</si>
  <si>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</si>
  <si>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</si>
  <si>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</si>
  <si>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</si>
  <si>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</si>
  <si>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</si>
  <si>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</si>
  <si>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</si>
  <si>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</si>
  <si>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</si>
  <si>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</si>
  <si>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</si>
  <si>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</si>
  <si>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</si>
  <si>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</si>
  <si>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</si>
  <si>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</si>
  <si>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</si>
  <si>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</si>
  <si>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</si>
  <si>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</si>
  <si>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</si>
  <si>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</si>
  <si>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</si>
  <si>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</si>
  <si>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</si>
  <si>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</si>
  <si>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</si>
  <si>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</si>
  <si>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</si>
  <si>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</si>
  <si>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</si>
  <si>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</si>
  <si>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</si>
  <si>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</si>
  <si>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</si>
  <si>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</si>
  <si>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</si>
  <si>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</si>
  <si>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</si>
  <si>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</si>
  <si>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</si>
  <si>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</si>
  <si>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</si>
  <si>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</si>
  <si>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</si>
  <si>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</si>
  <si>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</si>
  <si>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</si>
  <si>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</si>
  <si>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</si>
  <si>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</si>
  <si>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</si>
  <si>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</si>
  <si>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</si>
  <si>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</si>
  <si>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</si>
  <si>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</si>
  <si>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</si>
  <si>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</si>
  <si>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</si>
  <si>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</si>
  <si>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</si>
  <si>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</si>
  <si>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</si>
  <si>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</si>
  <si>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</si>
  <si>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</si>
  <si>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</si>
  <si>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</si>
  <si>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</si>
  <si>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</si>
  <si>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</si>
  <si>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</si>
  <si>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</si>
  <si>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</si>
  <si>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</si>
  <si>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</si>
  <si>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</si>
  <si>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</si>
  <si>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</si>
  <si>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</si>
  <si>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</si>
  <si>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</si>
  <si>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</si>
  <si>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</si>
  <si>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</si>
  <si>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</si>
  <si>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</si>
  <si>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</si>
  <si>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</si>
  <si>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</si>
  <si>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</si>
  <si>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</si>
  <si>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</si>
  <si>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</si>
  <si>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</si>
  <si>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</si>
  <si>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</si>
  <si>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</si>
  <si>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</si>
  <si>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</si>
  <si>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</si>
  <si>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</si>
  <si>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</si>
  <si>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</si>
  <si>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</si>
  <si>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</si>
  <si>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</si>
  <si>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</si>
  <si>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</si>
  <si>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</si>
  <si>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</si>
  <si>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</si>
  <si>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</si>
  <si>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</si>
  <si>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</si>
  <si>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</si>
  <si>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</si>
  <si>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</si>
  <si>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</si>
  <si>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</si>
  <si>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</si>
  <si>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</si>
  <si>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</si>
  <si>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</si>
  <si>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</si>
  <si>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</si>
  <si>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</si>
  <si>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</si>
  <si>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</si>
  <si>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</si>
  <si>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</si>
  <si>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</si>
  <si>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</si>
  <si>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</si>
  <si>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</si>
  <si>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</si>
  <si>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</si>
  <si>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</si>
  <si>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</si>
  <si>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</si>
  <si>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</si>
  <si>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</si>
  <si>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</si>
  <si>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</si>
  <si>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</si>
  <si>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</si>
  <si>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</si>
  <si>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</si>
  <si>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</si>
  <si>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</si>
  <si>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</si>
  <si>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</si>
  <si>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</si>
  <si>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</si>
  <si>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</si>
  <si>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</si>
  <si>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</si>
  <si>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</si>
  <si>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</si>
  <si>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</si>
  <si>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</si>
  <si>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</si>
  <si>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</si>
  <si>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</si>
  <si>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</si>
  <si>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</si>
  <si>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</si>
  <si>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</si>
  <si>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</si>
  <si>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</si>
  <si>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</si>
  <si>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</si>
  <si>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</si>
  <si>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</si>
  <si>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</si>
  <si>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</si>
  <si>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</si>
  <si>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</si>
  <si>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</si>
  <si>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</si>
  <si>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</si>
  <si>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</si>
  <si>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</si>
  <si>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</si>
  <si>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</si>
  <si>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</si>
  <si>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</si>
  <si>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</si>
  <si>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</si>
  <si>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</si>
  <si>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</si>
  <si>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</si>
  <si>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</si>
  <si>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</si>
  <si>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</si>
  <si>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</si>
  <si>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</si>
  <si>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</si>
  <si>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</si>
  <si>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</si>
  <si>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</si>
  <si>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</si>
  <si>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</si>
  <si>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</si>
  <si>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</si>
  <si>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</si>
  <si>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</si>
  <si>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</si>
  <si>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</si>
  <si>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</si>
  <si>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</si>
  <si>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</si>
  <si>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</si>
  <si>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</si>
  <si>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</si>
  <si>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</si>
  <si>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</si>
  <si>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</si>
  <si>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</si>
  <si>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</si>
  <si>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</si>
  <si>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</si>
  <si>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</si>
  <si>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</si>
  <si>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</si>
  <si>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</si>
  <si>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</si>
  <si>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</si>
  <si>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</si>
  <si>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</si>
  <si>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</si>
  <si>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</si>
  <si>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</si>
  <si>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</si>
  <si>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</si>
  <si>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</si>
  <si>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</si>
  <si>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</si>
  <si>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</si>
  <si>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</si>
  <si>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</si>
  <si>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</si>
  <si>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</si>
  <si>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</si>
  <si>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</si>
  <si>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</si>
  <si>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</si>
  <si>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</si>
  <si>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</si>
  <si>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</si>
  <si>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</si>
  <si>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</si>
  <si>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</si>
  <si>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</si>
  <si>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</si>
  <si>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</si>
  <si>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</si>
  <si>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</si>
  <si>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</si>
  <si>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</si>
  <si>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</si>
  <si>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</si>
  <si>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</si>
  <si>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</si>
  <si>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</si>
  <si>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</si>
  <si>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</si>
  <si>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</si>
  <si>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</si>
  <si>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</si>
  <si>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</si>
  <si>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</si>
  <si>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</si>
  <si>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</si>
  <si>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</si>
  <si>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</si>
  <si>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</si>
  <si>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</si>
  <si>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</si>
  <si>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</si>
  <si>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</si>
  <si>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</si>
  <si>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</si>
  <si>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</si>
  <si>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</si>
  <si>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</si>
  <si>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</si>
  <si>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</si>
  <si>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</si>
  <si>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</si>
  <si>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</si>
  <si>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</si>
  <si>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</si>
  <si>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</si>
  <si>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</si>
  <si>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</si>
  <si>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</si>
  <si>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</si>
  <si>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</si>
  <si>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</si>
  <si>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</si>
  <si>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</si>
  <si>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</si>
  <si>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</si>
  <si>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</si>
  <si>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</si>
  <si>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</si>
  <si>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</si>
  <si>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</si>
  <si>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</si>
  <si>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</si>
  <si>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</si>
  <si>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</si>
  <si>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</si>
  <si>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</si>
  <si>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</si>
  <si>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</si>
  <si>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</si>
  <si>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</si>
  <si>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</si>
  <si>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</si>
  <si>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</si>
  <si>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</si>
  <si>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</si>
  <si>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</si>
  <si>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</si>
  <si>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</si>
  <si>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</si>
  <si>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</si>
  <si>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</si>
  <si>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</si>
  <si>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</si>
  <si>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</si>
  <si>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</si>
  <si>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</si>
  <si>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</si>
  <si>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</si>
  <si>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</si>
  <si>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</si>
  <si>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</si>
  <si>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</si>
  <si>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</si>
  <si>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</si>
  <si>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</si>
  <si>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</si>
  <si>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</si>
  <si>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</si>
  <si>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</si>
  <si>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</si>
  <si>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</si>
  <si>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</si>
  <si>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</si>
  <si>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</si>
  <si>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</si>
  <si>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</si>
  <si>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</si>
  <si>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</si>
  <si>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</si>
  <si>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</si>
  <si>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</si>
  <si>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</si>
  <si>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</si>
  <si>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</si>
  <si>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</si>
  <si>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</si>
  <si>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</si>
  <si>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</si>
  <si>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</si>
  <si>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</si>
  <si>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</si>
  <si>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</si>
  <si>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</si>
  <si>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</si>
  <si>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</si>
  <si>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</si>
  <si>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</si>
  <si>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</si>
  <si>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</si>
  <si>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</si>
  <si>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</si>
  <si>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</si>
  <si>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</si>
  <si>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</si>
  <si>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</si>
  <si>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</si>
  <si>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</si>
  <si>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</si>
  <si>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</si>
  <si>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</si>
  <si>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</si>
  <si>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</si>
  <si>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</si>
  <si>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</si>
  <si>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</si>
  <si>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</si>
  <si>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</si>
  <si>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</si>
  <si>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</si>
  <si>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</si>
  <si>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</si>
  <si>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</si>
  <si>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</si>
  <si>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</si>
  <si>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</si>
  <si>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</si>
  <si>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</si>
  <si>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</si>
  <si>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</si>
  <si>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</si>
  <si>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</si>
  <si>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</si>
  <si>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</si>
  <si>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</si>
  <si>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</si>
  <si>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</si>
  <si>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</si>
  <si>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</si>
  <si>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</si>
  <si>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</si>
  <si>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</si>
  <si>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</si>
  <si>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</si>
  <si>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</si>
  <si>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</si>
  <si>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</si>
  <si>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</si>
  <si>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</si>
  <si>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</si>
  <si>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</si>
  <si>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</si>
  <si>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</si>
  <si>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</si>
  <si>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</si>
  <si>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</si>
  <si>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</si>
  <si>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</si>
  <si>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</si>
  <si>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</si>
  <si>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</si>
  <si>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</si>
  <si>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</si>
  <si>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</si>
  <si>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</si>
  <si>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</si>
  <si>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</si>
  <si>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</si>
  <si>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</si>
  <si>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</si>
  <si>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</si>
  <si>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</si>
  <si>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</si>
  <si>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</si>
  <si>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</si>
  <si>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</si>
  <si>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</si>
  <si>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</si>
  <si>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</si>
  <si>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</si>
  <si>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</si>
  <si>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</si>
  <si>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</si>
  <si>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</si>
  <si>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</si>
  <si>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</si>
  <si>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</si>
  <si>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</si>
  <si>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</si>
  <si>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</si>
  <si>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</si>
  <si>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</si>
  <si>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</si>
  <si>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</si>
  <si>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</si>
  <si>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</si>
  <si>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</si>
  <si>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</si>
  <si>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</si>
  <si>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</si>
  <si>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</si>
  <si>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</si>
  <si>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</si>
  <si>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</si>
  <si>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</si>
  <si>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</si>
  <si>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</si>
  <si>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</si>
  <si>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</si>
  <si>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</si>
  <si>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</si>
  <si>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</si>
  <si>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</si>
  <si>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</si>
  <si>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</si>
  <si>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</si>
  <si>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</si>
  <si>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</si>
  <si>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</si>
  <si>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</si>
  <si>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</si>
  <si>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</si>
  <si>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</si>
  <si>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</si>
  <si>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</si>
  <si>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</si>
  <si>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</si>
  <si>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</si>
  <si>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</si>
  <si>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</si>
  <si>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</si>
  <si>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</si>
  <si>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</si>
  <si>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</si>
  <si>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</si>
  <si>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</si>
  <si>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</si>
  <si>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</si>
  <si>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</si>
  <si>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</si>
  <si>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</si>
  <si>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</si>
  <si>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</si>
  <si>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</si>
  <si>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</si>
  <si>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</si>
  <si>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</si>
  <si>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</si>
  <si>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</si>
  <si>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</si>
  <si>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</si>
  <si>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</si>
  <si>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</si>
  <si>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</si>
  <si>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</si>
  <si>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</si>
  <si>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</si>
  <si>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</si>
  <si>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</si>
  <si>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</si>
  <si>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</si>
  <si>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</si>
  <si>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</si>
  <si>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</si>
  <si>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</si>
  <si>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</si>
  <si>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</si>
  <si>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</si>
  <si>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</si>
  <si>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</si>
  <si>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</si>
  <si>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</si>
  <si>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</si>
  <si>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</si>
  <si>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</si>
  <si>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</si>
  <si>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</si>
  <si>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</si>
  <si>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</si>
  <si>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</si>
  <si>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</si>
  <si>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</si>
  <si>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</si>
  <si>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</si>
  <si>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</si>
  <si>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</si>
  <si>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</si>
  <si>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</si>
  <si>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</si>
  <si>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</si>
  <si>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</si>
  <si>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</si>
  <si>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</si>
  <si>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</si>
  <si>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</si>
  <si>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</si>
  <si>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</si>
  <si>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</si>
  <si>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</si>
  <si>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</si>
  <si>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</si>
  <si>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</si>
  <si>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</si>
  <si>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</si>
  <si>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</si>
  <si>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</si>
  <si>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</si>
  <si>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</si>
  <si>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</si>
  <si>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</si>
  <si>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</si>
  <si>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</si>
  <si>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</si>
  <si>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</si>
  <si>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</si>
  <si>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</si>
  <si>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</si>
  <si>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</si>
  <si>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</si>
  <si>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</si>
  <si>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</si>
  <si>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</si>
  <si>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</si>
  <si>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</si>
  <si>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</si>
  <si>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</si>
  <si>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</si>
  <si>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</si>
  <si>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</si>
  <si>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</si>
  <si>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</si>
  <si>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</si>
  <si>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</si>
  <si>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</si>
  <si>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</si>
  <si>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</si>
  <si>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</si>
  <si>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</si>
  <si>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</si>
  <si>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</si>
  <si>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</si>
  <si>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</si>
  <si>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</si>
  <si>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</si>
  <si>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</si>
  <si>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</si>
  <si>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</si>
  <si>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</si>
  <si>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</si>
  <si>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</si>
  <si>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</si>
  <si>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</si>
  <si>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</si>
  <si>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</si>
  <si>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</si>
  <si>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</si>
  <si>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</si>
  <si>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</si>
  <si>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</si>
  <si>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</si>
  <si>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</si>
  <si>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</si>
  <si>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</si>
  <si>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</si>
  <si>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</si>
  <si>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</si>
  <si>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</si>
  <si>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</si>
  <si>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</si>
  <si>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</si>
  <si>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</si>
  <si>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</si>
  <si>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</si>
  <si>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</si>
  <si>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</si>
  <si>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</si>
  <si>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</si>
  <si>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</si>
  <si>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</si>
  <si>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</si>
  <si>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</si>
  <si>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</si>
  <si>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</si>
  <si>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</si>
  <si>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</si>
  <si>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</si>
  <si>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</si>
  <si>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</si>
  <si>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</si>
  <si>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</si>
  <si>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</si>
  <si>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</si>
  <si>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</si>
  <si>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</si>
  <si>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</si>
  <si>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</si>
  <si>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</si>
  <si>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</si>
  <si>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</si>
  <si>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</si>
  <si>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</si>
  <si>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</si>
  <si>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</si>
  <si>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</si>
  <si>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</si>
  <si>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</si>
  <si>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</si>
  <si>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</si>
  <si>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</si>
  <si>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</si>
  <si>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</si>
  <si>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</si>
  <si>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</si>
  <si>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</si>
  <si>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</si>
  <si>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</si>
  <si>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</si>
  <si>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</si>
  <si>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</si>
  <si>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</si>
  <si>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</si>
  <si>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</si>
  <si>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</si>
  <si>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</si>
  <si>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</si>
  <si>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</si>
  <si>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</si>
  <si>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</si>
  <si>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</si>
  <si>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</si>
  <si>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</si>
  <si>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</si>
  <si>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</si>
  <si>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</si>
  <si>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</si>
  <si>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</si>
  <si>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</si>
  <si>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</si>
  <si>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</si>
  <si>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</si>
  <si>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</si>
  <si>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</si>
  <si>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</si>
  <si>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</si>
  <si>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</si>
  <si>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</si>
  <si>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</si>
  <si>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</si>
  <si>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</si>
  <si>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</si>
  <si>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</si>
  <si>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</si>
  <si>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</si>
  <si>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</si>
  <si>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</si>
  <si>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</si>
  <si>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</si>
  <si>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</si>
  <si>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</si>
  <si>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</si>
  <si>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</si>
  <si>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</si>
  <si>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</si>
  <si>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</si>
  <si>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</si>
  <si>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</si>
  <si>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</si>
  <si>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</si>
  <si>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</si>
  <si>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</si>
  <si>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</si>
  <si>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</si>
  <si>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</si>
  <si>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</si>
  <si>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</si>
  <si>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</si>
  <si>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</si>
  <si>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</si>
  <si>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</si>
  <si>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</si>
  <si>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</si>
  <si>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</si>
  <si>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</si>
  <si>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</si>
  <si>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</si>
  <si>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</si>
  <si>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</si>
  <si>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</si>
  <si>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</si>
  <si>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</si>
  <si>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</si>
  <si>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</si>
  <si>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</si>
  <si>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</si>
  <si>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</si>
  <si>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</si>
  <si>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</si>
  <si>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</si>
  <si>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</si>
  <si>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</si>
  <si>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</si>
  <si>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</si>
  <si>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</si>
  <si>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</si>
  <si>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</si>
  <si>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</si>
  <si>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</si>
  <si>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</si>
  <si>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</si>
  <si>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</si>
  <si>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</si>
  <si>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</si>
  <si>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</si>
  <si>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</si>
  <si>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</si>
  <si>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</si>
  <si>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</si>
  <si>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</si>
  <si>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</si>
  <si>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</si>
  <si>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</si>
  <si>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</si>
  <si>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</si>
  <si>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</si>
  <si>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</si>
  <si>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</si>
  <si>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</si>
  <si>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</si>
  <si>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</si>
  <si>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</si>
  <si>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</si>
  <si>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</si>
  <si>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</si>
  <si>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</si>
  <si>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</si>
  <si>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</si>
  <si>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</si>
  <si>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</si>
  <si>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</si>
  <si>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</si>
  <si>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</si>
  <si>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</si>
  <si>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</si>
  <si>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</si>
  <si>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</si>
  <si>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</si>
  <si>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</si>
  <si>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</si>
  <si>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</si>
  <si>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</si>
  <si>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</si>
  <si>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</si>
  <si>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</si>
  <si>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</si>
  <si>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</si>
  <si>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</si>
  <si>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</si>
  <si>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</si>
  <si>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</si>
  <si>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</si>
  <si>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</si>
  <si>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</si>
  <si>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</si>
  <si>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</si>
  <si>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</si>
  <si>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</si>
  <si>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</si>
  <si>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</si>
  <si>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</si>
  <si>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</si>
  <si>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</si>
  <si>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</si>
  <si>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</si>
  <si>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</si>
  <si>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</si>
  <si>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</si>
  <si>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</si>
  <si>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</si>
  <si>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</si>
  <si>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</si>
  <si>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</si>
  <si>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</si>
  <si>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</si>
  <si>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</si>
  <si>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</si>
  <si>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</si>
  <si>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</si>
  <si>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</si>
  <si>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</si>
  <si>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</si>
  <si>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</si>
  <si>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</si>
  <si>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</si>
  <si>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</si>
  <si>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</si>
  <si>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</si>
  <si>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</si>
  <si>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</si>
  <si>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</si>
  <si>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</si>
  <si>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</si>
  <si>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</si>
  <si>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</si>
  <si>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</si>
  <si>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</si>
  <si>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</si>
  <si>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</si>
  <si>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</si>
  <si>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</si>
  <si>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</si>
  <si>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</si>
  <si>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</si>
  <si>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</si>
  <si>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</si>
  <si>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</si>
  <si>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</si>
  <si>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</si>
  <si>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</si>
  <si>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</si>
  <si>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</si>
  <si>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</si>
  <si>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</si>
  <si>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</si>
  <si>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</si>
  <si>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</si>
  <si>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</si>
  <si>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</si>
  <si>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</si>
  <si>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</si>
  <si>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</si>
  <si>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</si>
  <si>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</si>
  <si>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</si>
  <si>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</si>
  <si>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</si>
  <si>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</si>
  <si>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</si>
  <si>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</si>
  <si>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</si>
  <si>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</si>
  <si>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</si>
  <si>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</si>
  <si>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</si>
  <si>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</si>
  <si>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</si>
  <si>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</si>
  <si>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</si>
  <si>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</si>
  <si>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</si>
  <si>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</si>
  <si>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</si>
  <si>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</si>
  <si>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</si>
  <si>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</si>
  <si>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</si>
  <si>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</si>
  <si>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</si>
  <si>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</si>
  <si>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</si>
  <si>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</si>
  <si>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</si>
  <si>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</si>
  <si>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</si>
  <si>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</si>
  <si>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</si>
  <si>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</si>
  <si>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</si>
  <si>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</si>
  <si>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</si>
  <si>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</si>
  <si>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</si>
  <si>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</si>
  <si>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</si>
  <si>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</si>
  <si>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</si>
  <si>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</si>
  <si>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</si>
  <si>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</si>
  <si>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</si>
  <si>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</si>
  <si>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</si>
  <si>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</si>
  <si>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</si>
  <si>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</si>
  <si>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</si>
  <si>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</si>
  <si>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</si>
  <si>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</si>
  <si>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</si>
  <si>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</si>
  <si>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</si>
  <si>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</si>
  <si>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</si>
  <si>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</si>
  <si>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</si>
  <si>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</si>
  <si>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</si>
  <si>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</si>
  <si>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</si>
  <si>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</si>
  <si>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</si>
  <si>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</si>
  <si>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</si>
  <si>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</si>
  <si>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</si>
  <si>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</si>
  <si>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</si>
  <si>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</si>
  <si>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</si>
  <si>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</si>
  <si>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</si>
  <si>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</si>
  <si>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</si>
  <si>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</si>
  <si>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</si>
  <si>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</si>
  <si>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</si>
  <si>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</si>
  <si>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</si>
  <si>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</si>
  <si>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</si>
  <si>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</si>
  <si>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</si>
  <si>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</si>
  <si>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</si>
  <si>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</si>
  <si>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</si>
  <si>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</si>
  <si>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</si>
  <si>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</si>
  <si>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</si>
  <si>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</si>
  <si>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</si>
  <si>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</si>
  <si>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</si>
  <si>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</si>
  <si>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</si>
  <si>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</si>
  <si>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</si>
  <si>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</si>
  <si>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</si>
  <si>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</si>
  <si>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</si>
  <si>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</si>
  <si>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</si>
  <si>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</si>
  <si>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</si>
  <si>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</si>
  <si>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</si>
  <si>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</si>
  <si>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</si>
  <si>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</si>
  <si>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</si>
  <si>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</si>
  <si>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</si>
  <si>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</si>
  <si>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</si>
  <si>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</si>
  <si>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</si>
  <si>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</si>
  <si>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</si>
  <si>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</si>
  <si>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</si>
  <si>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</si>
  <si>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</si>
  <si>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</si>
  <si>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</si>
  <si>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</si>
  <si>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</si>
  <si>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</si>
  <si>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</si>
  <si>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</si>
  <si>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</si>
  <si>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</si>
  <si>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</si>
  <si>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</si>
  <si>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</si>
  <si>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</si>
  <si>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</si>
  <si>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</si>
  <si>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</si>
  <si>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</si>
  <si>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</si>
  <si>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</si>
  <si>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</si>
  <si>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</si>
  <si>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</si>
  <si>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</si>
  <si>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</si>
  <si>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</si>
  <si>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</si>
  <si>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</si>
  <si>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</si>
  <si>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</si>
  <si>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</si>
  <si>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</si>
  <si>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</si>
  <si>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</si>
  <si>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</si>
  <si>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</si>
  <si>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</si>
  <si>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</si>
  <si>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</si>
  <si>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</si>
  <si>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</si>
  <si>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</si>
  <si>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</si>
  <si>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</si>
  <si>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</si>
  <si>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</si>
  <si>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</si>
  <si>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</si>
  <si>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</si>
  <si>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</si>
  <si>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</si>
  <si>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</si>
  <si>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</si>
  <si>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</si>
  <si>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</si>
  <si>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</si>
  <si>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</si>
  <si>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</si>
  <si>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</si>
  <si>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</si>
  <si>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</si>
  <si>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</si>
  <si>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</si>
  <si>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</si>
  <si>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</si>
  <si>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</si>
  <si>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</si>
  <si>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</si>
  <si>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</si>
  <si>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</si>
  <si>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</si>
  <si>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</si>
  <si>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</si>
  <si>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</si>
  <si>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</si>
  <si>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</si>
  <si>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</si>
  <si>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</si>
  <si>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</si>
  <si>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</si>
  <si>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</si>
  <si>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</si>
  <si>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</si>
  <si>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</si>
  <si>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</si>
  <si>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</si>
  <si>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</si>
  <si>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</si>
  <si>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</si>
  <si>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</si>
  <si>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</si>
  <si>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</si>
  <si>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</si>
  <si>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</si>
  <si>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</si>
  <si>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</si>
  <si>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</si>
  <si>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</si>
  <si>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</si>
  <si>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</si>
  <si>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</si>
  <si>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</si>
  <si>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</si>
  <si>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</si>
  <si>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</si>
  <si>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</si>
  <si>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</si>
  <si>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</si>
  <si>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</si>
  <si>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</si>
  <si>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</si>
  <si>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</si>
  <si>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</si>
  <si>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</si>
  <si>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</si>
  <si>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</si>
  <si>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</si>
  <si>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</si>
  <si>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</si>
  <si>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</si>
  <si>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</si>
  <si>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</si>
  <si>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</si>
  <si>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</si>
  <si>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</si>
  <si>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</si>
  <si>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</si>
  <si>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</si>
  <si>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</si>
  <si>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</si>
  <si>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</si>
  <si>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</si>
  <si>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</si>
  <si>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</si>
  <si>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</si>
  <si>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</si>
  <si>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</si>
  <si>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</si>
  <si>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</si>
  <si>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</si>
  <si>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</si>
  <si>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</si>
  <si>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</si>
  <si>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</si>
  <si>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</si>
  <si>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</si>
  <si>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</si>
  <si>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</si>
  <si>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</si>
  <si>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</si>
  <si>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</si>
  <si>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</si>
  <si>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</si>
  <si>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</si>
  <si>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</si>
  <si>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</si>
  <si>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</si>
  <si>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</si>
  <si>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</si>
  <si>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</si>
  <si>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</si>
  <si>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</si>
  <si>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</si>
  <si>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</si>
  <si>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</si>
  <si>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</si>
  <si>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</si>
  <si>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</si>
  <si>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</si>
  <si>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</si>
  <si>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</si>
  <si>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</si>
  <si>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</si>
  <si>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</si>
  <si>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</si>
  <si>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</si>
  <si>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</si>
  <si>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</si>
  <si>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</si>
  <si>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</si>
  <si>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</si>
  <si>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</si>
  <si>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</si>
  <si>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</si>
  <si>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</si>
  <si>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</si>
  <si>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</si>
  <si>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</si>
  <si>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</si>
  <si>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</si>
  <si>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</si>
  <si>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</si>
  <si>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</si>
  <si>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</si>
  <si>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</si>
  <si>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</si>
  <si>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</si>
  <si>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</si>
  <si>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</si>
  <si>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</si>
  <si>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</si>
  <si>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</si>
  <si>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</si>
  <si>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</si>
  <si>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</si>
  <si>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</si>
  <si>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</si>
  <si>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</si>
  <si>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</si>
  <si>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</si>
  <si>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</si>
  <si>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</si>
  <si>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</si>
  <si>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</si>
  <si>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</si>
  <si>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</si>
  <si>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</si>
  <si>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</si>
  <si>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</si>
  <si>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</si>
  <si>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</si>
  <si>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</si>
  <si>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</si>
  <si>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</si>
  <si>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</si>
  <si>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</si>
  <si>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</si>
  <si>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</si>
  <si>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</si>
  <si>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</si>
  <si>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</si>
  <si>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</si>
  <si>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</si>
  <si>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</si>
  <si>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</si>
  <si>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</si>
  <si>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</si>
  <si>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</si>
  <si>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</si>
  <si>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</si>
  <si>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</si>
  <si>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</si>
  <si>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</si>
  <si>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</si>
  <si>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</si>
  <si>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</si>
  <si>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</si>
  <si>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</si>
  <si>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</si>
  <si>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</si>
  <si>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</si>
  <si>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</si>
  <si>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</si>
  <si>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</si>
  <si>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</si>
  <si>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</si>
  <si>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</si>
  <si>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</si>
  <si>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</si>
  <si>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</si>
  <si>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</si>
  <si>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</si>
  <si>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</si>
  <si>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</si>
  <si>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</si>
  <si>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</si>
  <si>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</si>
  <si>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</si>
  <si>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</si>
  <si>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</si>
  <si>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</si>
  <si>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</si>
  <si>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</si>
  <si>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</si>
  <si>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</si>
  <si>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</si>
  <si>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</si>
  <si>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</si>
  <si>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</si>
  <si>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</si>
  <si>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</si>
  <si>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</si>
  <si>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</si>
  <si>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</si>
  <si>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</si>
  <si>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</si>
  <si>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</si>
  <si>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</si>
  <si>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</si>
  <si>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</si>
  <si>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</si>
  <si>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</si>
  <si>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</si>
  <si>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</si>
  <si>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</si>
  <si>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</si>
  <si>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</si>
  <si>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</si>
  <si>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</si>
  <si>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</si>
  <si>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</si>
  <si>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</si>
  <si>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</si>
  <si>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</si>
  <si>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</si>
  <si>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</si>
  <si>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</si>
  <si>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</si>
  <si>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</si>
  <si>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</si>
  <si>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</si>
  <si>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</si>
  <si>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</si>
  <si>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</si>
  <si>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</si>
  <si>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</si>
  <si>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</si>
  <si>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</si>
  <si>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</si>
  <si>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</si>
  <si>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</si>
  <si>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</si>
  <si>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</si>
  <si>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</si>
  <si>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</si>
  <si>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</si>
  <si>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</si>
  <si>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</si>
  <si>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</si>
  <si>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</si>
  <si>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</si>
  <si>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</si>
  <si>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</si>
  <si>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</si>
  <si>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</si>
  <si>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</si>
  <si>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</si>
  <si>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</si>
  <si>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</si>
  <si>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</si>
  <si>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</si>
  <si>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</si>
  <si>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</si>
  <si>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</si>
  <si>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</si>
  <si>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</si>
  <si>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</si>
  <si>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</si>
  <si>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</si>
  <si>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</si>
  <si>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</si>
  <si>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</si>
  <si>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</si>
  <si>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</si>
  <si>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</si>
  <si>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</si>
  <si>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</si>
  <si>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</si>
  <si>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</si>
  <si>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</si>
  <si>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</si>
  <si>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</si>
  <si>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</si>
  <si>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</si>
  <si>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</si>
  <si>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</si>
  <si>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</si>
  <si>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</si>
  <si>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</si>
  <si>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</si>
  <si>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</si>
  <si>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</si>
  <si>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</si>
  <si>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</si>
  <si>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</si>
  <si>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</si>
  <si>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</si>
  <si>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</si>
  <si>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</si>
  <si>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</si>
  <si>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</si>
  <si>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</si>
  <si>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</si>
  <si>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</si>
  <si>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</si>
  <si>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</si>
  <si>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</si>
  <si>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</si>
  <si>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</si>
  <si>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</si>
  <si>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</si>
  <si>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</si>
  <si>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</si>
  <si>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</si>
  <si>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</si>
  <si>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</si>
  <si>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</si>
  <si>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</si>
  <si>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</si>
  <si>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</si>
  <si>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</si>
  <si>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</si>
  <si>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</si>
  <si>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</si>
  <si>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</si>
  <si>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</si>
  <si>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</si>
  <si>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</si>
  <si>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</si>
  <si>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</si>
  <si>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</si>
  <si>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</si>
  <si>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</si>
  <si>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</si>
  <si>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</si>
  <si>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</si>
  <si>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</si>
  <si>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</si>
  <si>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</si>
  <si>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</si>
  <si>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</si>
  <si>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</si>
  <si>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</si>
  <si>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</si>
  <si>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</si>
  <si>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</si>
  <si>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</si>
  <si>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</si>
  <si>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</si>
  <si>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</si>
  <si>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</si>
  <si>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</si>
  <si>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</si>
  <si>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</si>
  <si>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</si>
  <si>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</si>
  <si>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</si>
  <si>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</si>
  <si>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</si>
  <si>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</si>
  <si>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</si>
  <si>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</si>
  <si>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</si>
  <si>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</si>
  <si>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</si>
  <si>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</si>
  <si>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</si>
  <si>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</si>
  <si>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</si>
  <si>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</si>
  <si>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</si>
  <si>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</si>
  <si>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</si>
  <si>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</si>
  <si>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</si>
  <si>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</si>
  <si>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</si>
  <si>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</si>
  <si>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</si>
  <si>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</si>
  <si>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</si>
  <si>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</si>
  <si>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</si>
  <si>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</si>
  <si>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</si>
  <si>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</si>
  <si>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</si>
  <si>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</si>
  <si>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</si>
  <si>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</si>
  <si>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</si>
  <si>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</si>
  <si>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</si>
  <si>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</si>
  <si>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</si>
  <si>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</si>
  <si>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</si>
  <si>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</si>
  <si>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</si>
  <si>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</si>
  <si>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</si>
  <si>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</si>
  <si>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</si>
  <si>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</si>
  <si>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</si>
  <si>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</si>
  <si>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</si>
  <si>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</si>
  <si>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</si>
  <si>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</si>
  <si>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</si>
  <si>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</si>
  <si>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</si>
  <si>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</si>
  <si>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</si>
  <si>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</si>
  <si>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</si>
  <si>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</si>
  <si>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</si>
  <si>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</si>
  <si>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</si>
  <si>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</si>
  <si>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</si>
  <si>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</si>
  <si>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</si>
  <si>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</si>
  <si>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</si>
  <si>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</si>
  <si>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</si>
  <si>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</si>
  <si>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</si>
  <si>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</si>
  <si>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</si>
  <si>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</si>
  <si>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</si>
  <si>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</si>
  <si>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</si>
  <si>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</si>
  <si>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</si>
  <si>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</si>
  <si>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</si>
  <si>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</si>
  <si>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</si>
  <si>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</si>
  <si>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</si>
  <si>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</si>
  <si>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</si>
  <si>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</si>
  <si>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</si>
  <si>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</si>
  <si>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</si>
  <si>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</si>
  <si>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</si>
  <si>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</si>
  <si>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</si>
  <si>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</si>
  <si>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</si>
  <si>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</si>
  <si>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</si>
  <si>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</si>
  <si>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</si>
  <si>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</si>
  <si>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</si>
  <si>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</si>
  <si>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</si>
  <si>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</si>
  <si>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</si>
  <si>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</si>
  <si>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</si>
  <si>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</si>
  <si>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</si>
  <si>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</si>
  <si>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</si>
  <si>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</si>
  <si>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</si>
  <si>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</si>
  <si>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</si>
  <si>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</si>
  <si>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</si>
  <si>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</si>
  <si>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</si>
  <si>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</si>
  <si>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</si>
  <si>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</si>
  <si>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</si>
  <si>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</si>
  <si>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</si>
  <si>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</si>
  <si>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</si>
  <si>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</si>
  <si>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</si>
  <si>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</si>
  <si>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</si>
  <si>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</si>
  <si>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</si>
  <si>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</si>
  <si>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</si>
  <si>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</si>
  <si>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</si>
  <si>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</si>
  <si>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</si>
  <si>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</si>
  <si>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</si>
  <si>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</si>
  <si>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</si>
  <si>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</si>
  <si>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</si>
  <si>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</si>
  <si>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</si>
  <si>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</si>
  <si>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</si>
  <si>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</si>
  <si>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</si>
  <si>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</si>
  <si>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</si>
  <si>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</si>
  <si>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</si>
  <si>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</si>
  <si>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</si>
  <si>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</si>
  <si>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</si>
  <si>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</si>
  <si>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</si>
  <si>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</si>
  <si>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</si>
  <si>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</si>
  <si>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</si>
  <si>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</si>
  <si>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</si>
  <si>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</si>
  <si>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</si>
  <si>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</si>
  <si>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</si>
  <si>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</si>
  <si>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</si>
  <si>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</si>
  <si>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</si>
  <si>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</si>
  <si>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</si>
  <si>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</si>
  <si>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</si>
  <si>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</si>
  <si>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</si>
  <si>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</si>
  <si>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</si>
  <si>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</si>
  <si>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</si>
  <si>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</si>
  <si>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</si>
  <si>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</si>
  <si>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</si>
  <si>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</si>
  <si>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</si>
  <si>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</si>
  <si>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</si>
  <si>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</si>
  <si>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</si>
  <si>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</si>
  <si>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</si>
  <si>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</si>
  <si>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</si>
  <si>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</si>
  <si>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</si>
  <si>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</si>
  <si>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</si>
  <si>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</si>
  <si>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</si>
  <si>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</si>
  <si>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</si>
  <si>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</si>
  <si>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</si>
  <si>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</si>
  <si>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</si>
  <si>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</si>
  <si>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</si>
  <si>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</si>
  <si>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</si>
  <si>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</si>
  <si>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</si>
  <si>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</si>
  <si>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</si>
  <si>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</si>
  <si>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</si>
  <si>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</si>
  <si>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</si>
  <si>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</si>
  <si>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</si>
  <si>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</si>
  <si>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</si>
  <si>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</si>
  <si>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</si>
  <si>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</si>
  <si>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</si>
  <si>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</si>
  <si>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</si>
  <si>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</si>
  <si>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</si>
  <si>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</si>
  <si>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</si>
  <si>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</si>
  <si>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</si>
  <si>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</si>
  <si>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</si>
  <si>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</si>
  <si>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</si>
  <si>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</si>
  <si>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</si>
  <si>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</si>
  <si>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</si>
  <si>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</si>
  <si>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</si>
  <si>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</si>
  <si>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</si>
  <si>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</si>
  <si>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</si>
  <si>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</si>
  <si>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</si>
  <si>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</si>
  <si>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</si>
  <si>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</si>
  <si>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</si>
  <si>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</si>
  <si>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</si>
  <si>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</si>
  <si>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</si>
  <si>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</si>
  <si>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</si>
  <si>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</si>
  <si>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</si>
  <si>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</si>
  <si>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</si>
  <si>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</si>
  <si>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</si>
  <si>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</si>
  <si>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</si>
  <si>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</si>
  <si>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</si>
  <si>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</si>
  <si>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</si>
  <si>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</si>
  <si>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</si>
  <si>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</si>
  <si>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</si>
  <si>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</si>
  <si>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</si>
  <si>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</si>
  <si>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</si>
  <si>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</si>
  <si>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</si>
  <si>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</si>
  <si>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</si>
  <si>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</si>
  <si>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</si>
  <si>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</si>
  <si>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</si>
  <si>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</si>
  <si>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</si>
  <si>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</si>
  <si>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</si>
  <si>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</si>
  <si>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</si>
  <si>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</si>
  <si>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</si>
  <si>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</si>
  <si>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</si>
  <si>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</si>
  <si>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</si>
  <si>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</si>
  <si>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</si>
  <si>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</si>
  <si>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</si>
  <si>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</si>
  <si>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</si>
  <si>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</si>
  <si>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</si>
  <si>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</si>
  <si>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</si>
  <si>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</si>
  <si>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</si>
  <si>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</si>
  <si>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</si>
  <si>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</si>
  <si>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</si>
  <si>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</si>
  <si>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</si>
  <si>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</si>
  <si>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</si>
  <si>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</si>
  <si>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</si>
  <si>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</si>
  <si>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</si>
  <si>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</si>
  <si>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</si>
  <si>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</si>
  <si>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</si>
  <si>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</si>
  <si>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</si>
  <si>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</si>
  <si>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</si>
  <si>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</si>
  <si>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</si>
  <si>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</si>
  <si>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</si>
  <si>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</si>
  <si>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</si>
  <si>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</si>
  <si>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</si>
  <si>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</si>
  <si>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</si>
  <si>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</si>
  <si>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</si>
  <si>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</si>
  <si>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</si>
  <si>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</si>
  <si>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</si>
  <si>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</si>
  <si>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</si>
  <si>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</si>
  <si>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</si>
  <si>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</si>
  <si>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</si>
  <si>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</si>
  <si>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</si>
  <si>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</si>
  <si>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</si>
  <si>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</si>
  <si>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</si>
  <si>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</si>
  <si>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</si>
  <si>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</si>
  <si>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</si>
  <si>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</si>
  <si>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</si>
  <si>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</si>
  <si>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</si>
  <si>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</si>
  <si>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</si>
  <si>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</si>
  <si>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</si>
  <si>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</si>
  <si>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</si>
  <si>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</si>
  <si>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</si>
  <si>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</si>
  <si>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</si>
  <si>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</si>
  <si>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</si>
  <si>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</si>
  <si>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</si>
  <si>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</si>
  <si>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</si>
  <si>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</si>
  <si>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</si>
  <si>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</si>
  <si>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</si>
  <si>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</si>
  <si>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</si>
  <si>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</si>
  <si>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</si>
  <si>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</si>
  <si>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</si>
  <si>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</si>
  <si>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</si>
  <si>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</si>
  <si>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</si>
  <si>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</si>
  <si>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</si>
  <si>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</si>
  <si>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</si>
  <si>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</si>
  <si>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</si>
  <si>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</si>
  <si>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</si>
  <si>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</si>
  <si>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</si>
  <si>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</si>
  <si>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</si>
  <si>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</si>
  <si>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</si>
  <si>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</si>
  <si>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</si>
  <si>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</si>
  <si>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</si>
  <si>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</si>
  <si>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</si>
  <si>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</si>
  <si>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</si>
  <si>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</si>
  <si>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</si>
  <si>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</si>
  <si>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</si>
  <si>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</si>
  <si>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</si>
  <si>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</si>
  <si>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</si>
  <si>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</si>
  <si>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</si>
  <si>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</si>
  <si>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</si>
  <si>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</si>
  <si>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</si>
  <si>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</si>
  <si>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</si>
  <si>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</si>
  <si>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</si>
  <si>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</si>
  <si>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</si>
  <si>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</si>
  <si>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</si>
  <si>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</si>
  <si>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</si>
  <si>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</si>
  <si>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</si>
  <si>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</si>
  <si>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</si>
  <si>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</si>
  <si>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</si>
  <si>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</si>
  <si>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</si>
  <si>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</si>
  <si>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</si>
  <si>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</si>
  <si>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</si>
  <si>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</si>
  <si>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</si>
  <si>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</si>
  <si>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</si>
  <si>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</si>
  <si>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</si>
  <si>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</si>
  <si>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</si>
  <si>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</si>
  <si>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</si>
  <si>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</si>
  <si>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</si>
  <si>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</si>
  <si>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</si>
  <si>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</si>
  <si>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</si>
  <si>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</si>
  <si>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</si>
  <si>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</si>
  <si>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</si>
  <si>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</si>
  <si>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</si>
  <si>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</si>
  <si>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</si>
  <si>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</si>
  <si>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</si>
  <si>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</si>
  <si>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</si>
  <si>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</si>
  <si>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</si>
  <si>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</si>
  <si>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</si>
  <si>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</si>
  <si>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</si>
  <si>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</si>
  <si>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</si>
  <si>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</si>
  <si>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</si>
  <si>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</si>
  <si>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</si>
  <si>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</si>
  <si>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</si>
  <si>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</si>
  <si>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</si>
  <si>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</si>
  <si>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</si>
  <si>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</si>
  <si>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</si>
  <si>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</si>
  <si>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</si>
  <si>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</si>
  <si>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</si>
  <si>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</si>
  <si>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</si>
  <si>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</si>
  <si>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</si>
  <si>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</si>
  <si>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</si>
  <si>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</si>
  <si>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</si>
  <si>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</si>
  <si>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</si>
  <si>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</si>
  <si>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</si>
  <si>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</si>
  <si>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</si>
  <si>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</si>
  <si>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</si>
  <si>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</si>
  <si>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</si>
  <si>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</si>
  <si>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</si>
  <si>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</si>
  <si>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</si>
  <si>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</si>
  <si>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</si>
  <si>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</si>
  <si>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</si>
  <si>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</si>
  <si>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</si>
  <si>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</si>
  <si>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</si>
  <si>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</si>
  <si>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</si>
  <si>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</si>
  <si>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</si>
  <si>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</si>
  <si>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</si>
  <si>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</si>
  <si>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</si>
  <si>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</si>
  <si>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</si>
  <si>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</si>
  <si>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</si>
  <si>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</si>
  <si>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</si>
  <si>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</si>
  <si>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</si>
  <si>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</si>
  <si>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</si>
  <si>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</si>
  <si>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</si>
  <si>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</si>
  <si>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</si>
  <si>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</si>
  <si>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</si>
  <si>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</si>
  <si>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</si>
  <si>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</si>
  <si>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</si>
  <si>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</si>
  <si>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</si>
  <si>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</si>
  <si>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</si>
  <si>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</si>
  <si>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</si>
  <si>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</si>
  <si>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</si>
  <si>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</si>
  <si>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</si>
  <si>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</si>
  <si>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</si>
  <si>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</si>
  <si>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</si>
  <si>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</si>
  <si>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</si>
  <si>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</si>
  <si>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</si>
  <si>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</si>
  <si>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</si>
  <si>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</si>
  <si>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</si>
  <si>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</si>
  <si>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</si>
  <si>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</si>
  <si>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</si>
  <si>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</si>
  <si>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</si>
  <si>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</si>
  <si>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</si>
  <si>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</si>
  <si>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</si>
  <si>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</si>
  <si>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</si>
  <si>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</si>
  <si>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</si>
  <si>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</si>
  <si>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</si>
  <si>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</si>
  <si>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</si>
  <si>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</si>
  <si>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</si>
  <si>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</si>
  <si>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</si>
  <si>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</si>
  <si>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</si>
  <si>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</si>
  <si>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</si>
  <si>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</si>
  <si>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</si>
  <si>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</si>
  <si>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</si>
  <si>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</si>
  <si>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</si>
  <si>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</si>
  <si>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</si>
  <si>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</si>
  <si>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</si>
  <si>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</si>
  <si>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</si>
  <si>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</si>
  <si>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</si>
  <si>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</si>
  <si>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</si>
  <si>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</si>
  <si>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</si>
  <si>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</si>
  <si>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</si>
  <si>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</si>
  <si>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</si>
  <si>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</si>
  <si>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</si>
  <si>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</si>
  <si>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</si>
  <si>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</si>
  <si>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</si>
  <si>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</si>
  <si>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</si>
  <si>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</si>
  <si>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</si>
  <si>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</si>
  <si>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</si>
  <si>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</si>
  <si>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</si>
  <si>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</si>
  <si>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</si>
  <si>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</si>
  <si>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</si>
  <si>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</si>
  <si>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</si>
  <si>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</si>
  <si>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</si>
  <si>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</si>
  <si>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</si>
  <si>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</si>
  <si>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</si>
  <si>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</si>
  <si>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</si>
  <si>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</si>
  <si>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</si>
  <si>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</si>
  <si>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</si>
  <si>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</si>
  <si>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</si>
  <si>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</si>
  <si>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</si>
  <si>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</si>
  <si>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</si>
  <si>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</si>
  <si>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</si>
  <si>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</si>
  <si>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</si>
  <si>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</si>
  <si>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</si>
  <si>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</si>
  <si>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</si>
  <si>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</si>
  <si>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</si>
  <si>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</si>
  <si>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</si>
  <si>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</si>
  <si>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</si>
  <si>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</si>
  <si>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</si>
  <si>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</si>
  <si>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</si>
  <si>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</si>
  <si>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</si>
  <si>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</si>
  <si>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</si>
  <si>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</si>
  <si>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</si>
  <si>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</si>
  <si>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</si>
  <si>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</si>
  <si>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</si>
  <si>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</si>
  <si>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</si>
  <si>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</si>
  <si>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</si>
  <si>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</si>
  <si>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</si>
  <si>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</si>
  <si>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</si>
  <si>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</si>
  <si>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</si>
  <si>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</si>
  <si>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</si>
  <si>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</si>
  <si>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</si>
  <si>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</si>
  <si>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</si>
  <si>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</si>
  <si>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</si>
  <si>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</si>
  <si>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</si>
  <si>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</si>
  <si>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</si>
  <si>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</si>
  <si>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</si>
  <si>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</si>
  <si>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</si>
  <si>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</si>
  <si>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</si>
  <si>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</si>
  <si>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</si>
  <si>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</si>
  <si>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</si>
  <si>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</si>
  <si>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</si>
  <si>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</si>
  <si>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</si>
  <si>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</si>
  <si>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</si>
  <si>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</si>
  <si>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</si>
  <si>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</si>
  <si>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</si>
  <si>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</si>
  <si>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</si>
  <si>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</si>
  <si>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</si>
  <si>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</si>
  <si>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</si>
  <si>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</si>
  <si>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</si>
  <si>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</si>
  <si>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</si>
  <si>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</si>
  <si>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</si>
  <si>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</si>
  <si>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</si>
  <si>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</si>
  <si>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</si>
  <si>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</si>
  <si>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</si>
  <si>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</si>
  <si>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</si>
  <si>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</si>
  <si>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</si>
  <si>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</si>
  <si>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</si>
  <si>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</si>
  <si>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</si>
  <si>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</si>
  <si>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</si>
  <si>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</si>
  <si>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</si>
  <si>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</si>
  <si>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</si>
  <si>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</si>
  <si>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</si>
  <si>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</si>
  <si>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</si>
  <si>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</si>
  <si>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</si>
  <si>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</si>
  <si>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</si>
  <si>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</si>
  <si>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</si>
  <si>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</si>
  <si>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</si>
  <si>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</si>
  <si>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</si>
  <si>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</si>
  <si>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</si>
  <si>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</si>
  <si>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</si>
  <si>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</si>
  <si>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</si>
  <si>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</si>
  <si>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</si>
  <si>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</si>
  <si>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</si>
  <si>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</si>
  <si>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</si>
  <si>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</si>
  <si>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</si>
  <si>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</si>
  <si>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</si>
  <si>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</si>
  <si>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</si>
  <si>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</si>
  <si>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</si>
  <si>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</si>
  <si>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</si>
  <si>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</si>
  <si>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</si>
  <si>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</si>
  <si>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</si>
  <si>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</si>
  <si>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</si>
  <si>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</si>
  <si>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</si>
  <si>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</si>
  <si>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</si>
  <si>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</si>
  <si>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</si>
  <si>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</si>
  <si>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</si>
  <si>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</si>
  <si>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</si>
  <si>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</si>
  <si>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</si>
  <si>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</si>
  <si>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</si>
  <si>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</si>
  <si>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</si>
  <si>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</si>
  <si>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</si>
  <si>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</si>
  <si>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</si>
  <si>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</si>
  <si>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</si>
  <si>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</si>
  <si>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</si>
  <si>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</si>
  <si>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</si>
  <si>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</si>
  <si>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</si>
  <si>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</si>
  <si>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</si>
  <si>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</si>
  <si>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</si>
  <si>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</si>
  <si>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</si>
  <si>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</si>
  <si>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</si>
  <si>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</si>
  <si>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</si>
  <si>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</si>
  <si>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</si>
  <si>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</si>
  <si>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</si>
  <si>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</si>
  <si>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</si>
  <si>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</si>
  <si>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</si>
  <si>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</si>
  <si>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</si>
  <si>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</si>
  <si>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</si>
  <si>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</si>
  <si>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</si>
  <si>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</si>
  <si>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</si>
  <si>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</si>
  <si>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</si>
  <si>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</si>
  <si>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</si>
  <si>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</si>
  <si>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</si>
  <si>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</si>
  <si>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</si>
  <si>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</si>
  <si>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</si>
  <si>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</si>
  <si>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</si>
  <si>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</si>
  <si>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</si>
  <si>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</si>
  <si>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</si>
  <si>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</si>
  <si>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</si>
  <si>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</si>
  <si>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</si>
  <si>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</si>
  <si>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</si>
  <si>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</si>
  <si>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</si>
  <si>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</si>
  <si>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</si>
  <si>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</si>
  <si>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</si>
  <si>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</si>
  <si>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</si>
  <si>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</si>
  <si>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</si>
  <si>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</si>
  <si>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</si>
  <si>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</si>
  <si>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</si>
  <si>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</si>
  <si>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</si>
  <si>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</si>
  <si>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</si>
  <si>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</si>
  <si>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</si>
  <si>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</si>
  <si>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</si>
  <si>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</si>
  <si>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</si>
  <si>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</si>
  <si>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</si>
  <si>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</si>
  <si>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</si>
  <si>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</si>
  <si>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</si>
  <si>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</si>
  <si>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</si>
  <si>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</si>
  <si>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</si>
  <si>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</si>
  <si>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</si>
  <si>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</si>
  <si>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</si>
  <si>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</si>
  <si>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</si>
  <si>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</si>
  <si>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</si>
  <si>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</si>
  <si>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</si>
  <si>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</si>
  <si>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</si>
  <si>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</si>
  <si>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</si>
  <si>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</si>
  <si>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</si>
  <si>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</si>
  <si>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</si>
  <si>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</si>
  <si>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</si>
  <si>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</si>
  <si>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</si>
  <si>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</si>
  <si>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</si>
  <si>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</si>
  <si>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</si>
  <si>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</si>
  <si>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</si>
  <si>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</si>
  <si>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</si>
  <si>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</si>
  <si>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</si>
  <si>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</si>
  <si>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</si>
  <si>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</si>
  <si>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</si>
  <si>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</si>
  <si>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</si>
  <si>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</si>
  <si>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</si>
  <si>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</si>
  <si>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</si>
  <si>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</si>
  <si>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</si>
  <si>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</si>
  <si>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</si>
  <si>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</si>
  <si>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</si>
  <si>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</si>
  <si>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</si>
  <si>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</si>
  <si>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</si>
  <si>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</si>
  <si>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</si>
  <si>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</si>
  <si>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</si>
  <si>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</si>
  <si>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</si>
  <si>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</si>
  <si>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</si>
  <si>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</si>
  <si>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</si>
  <si>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</si>
  <si>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</si>
  <si>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</si>
  <si>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</si>
  <si>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</si>
  <si>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</si>
  <si>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</si>
  <si>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</si>
  <si>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</si>
  <si>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</si>
  <si>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</si>
  <si>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</si>
  <si>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</si>
  <si>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</si>
  <si>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</si>
  <si>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</si>
  <si>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</si>
  <si>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</si>
  <si>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</si>
  <si>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</si>
  <si>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</si>
  <si>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</si>
  <si>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</si>
  <si>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</si>
  <si>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</si>
  <si>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</si>
  <si>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</si>
  <si>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</si>
  <si>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</si>
  <si>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</si>
  <si>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</si>
  <si>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</si>
  <si>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</si>
  <si>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</si>
  <si>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</si>
  <si>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</si>
  <si>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</si>
  <si>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</si>
  <si>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</si>
  <si>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</si>
  <si>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</si>
  <si>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</si>
  <si>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</si>
  <si>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</si>
  <si>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</si>
  <si>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</si>
  <si>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</si>
  <si>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</si>
  <si>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</si>
  <si>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</si>
  <si>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</si>
  <si>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</si>
  <si>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</si>
  <si>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</si>
  <si>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</si>
  <si>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</si>
  <si>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</si>
  <si>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</si>
  <si>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</si>
  <si>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</si>
  <si>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</si>
  <si>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</si>
  <si>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</si>
  <si>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</si>
  <si>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</si>
  <si>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</si>
  <si>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</si>
  <si>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</si>
  <si>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</si>
  <si>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</si>
  <si>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</si>
  <si>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</si>
  <si>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</si>
  <si>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</si>
  <si>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</si>
  <si>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</si>
  <si>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</si>
  <si>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</si>
  <si>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</si>
  <si>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</si>
  <si>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</si>
  <si>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</si>
  <si>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</si>
  <si>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</si>
  <si>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</si>
  <si>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</si>
  <si>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</si>
  <si>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</si>
  <si>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</si>
  <si>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</si>
  <si>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</si>
  <si>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</si>
  <si>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</si>
  <si>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</si>
  <si>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</si>
  <si>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</si>
  <si>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</si>
  <si>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</si>
  <si>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</si>
  <si>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</si>
  <si>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</si>
  <si>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</si>
  <si>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</si>
  <si>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</si>
  <si>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</si>
  <si>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</si>
  <si>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</si>
  <si>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</si>
  <si>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</si>
  <si>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</si>
  <si>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</si>
  <si>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</si>
  <si>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</si>
  <si>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</si>
  <si>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</si>
  <si>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</si>
  <si>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</si>
  <si>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</si>
  <si>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</si>
  <si>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</si>
  <si>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</si>
  <si>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</si>
  <si>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</si>
  <si>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</si>
  <si>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</si>
  <si>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</si>
  <si>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</si>
  <si>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</si>
  <si>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</si>
  <si>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</si>
  <si>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</si>
  <si>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</si>
  <si>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</si>
  <si>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</si>
  <si>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</si>
  <si>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</si>
  <si>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</si>
  <si>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</si>
  <si>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</si>
  <si>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</si>
  <si>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</si>
  <si>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</si>
  <si>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</si>
  <si>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</si>
  <si>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</si>
  <si>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</si>
  <si>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</si>
  <si>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</si>
  <si>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</si>
  <si>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</si>
  <si>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</si>
  <si>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</si>
  <si>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</si>
  <si>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</si>
  <si>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</si>
  <si>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</si>
  <si>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</si>
  <si>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</si>
  <si>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</si>
  <si>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</si>
  <si>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</si>
  <si>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</si>
  <si>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</si>
  <si>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</si>
  <si>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</si>
  <si>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</si>
  <si>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</si>
  <si>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</si>
  <si>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</si>
  <si>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</si>
  <si>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</si>
  <si>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</si>
  <si>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</si>
  <si>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</si>
  <si>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</si>
  <si>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</si>
  <si>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</si>
  <si>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</si>
  <si>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</si>
  <si>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</si>
  <si>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</si>
  <si>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</si>
  <si>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</si>
  <si>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</si>
  <si>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</si>
  <si>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</si>
  <si>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</si>
  <si>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</si>
  <si>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</si>
  <si>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</si>
  <si>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</si>
  <si>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</si>
  <si>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</si>
  <si>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</si>
  <si>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</si>
  <si>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</si>
  <si>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</si>
  <si>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</si>
  <si>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</si>
  <si>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</si>
  <si>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</si>
  <si>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</si>
  <si>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</si>
  <si>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</si>
  <si>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</si>
  <si>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</si>
  <si>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</si>
  <si>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</si>
  <si>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</si>
  <si>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</si>
  <si>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</si>
  <si>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</si>
  <si>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</si>
  <si>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</si>
  <si>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</si>
  <si>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</si>
  <si>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</si>
  <si>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</si>
  <si>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</si>
  <si>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</si>
  <si>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</si>
  <si>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</si>
  <si>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</si>
  <si>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</si>
  <si>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</si>
  <si>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</si>
  <si>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</si>
  <si>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</si>
  <si>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</si>
  <si>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</si>
  <si>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</si>
  <si>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</si>
  <si>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</si>
  <si>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</si>
  <si>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</si>
  <si>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</si>
  <si>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</si>
  <si>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</si>
  <si>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</si>
  <si>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</si>
  <si>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</si>
  <si>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</si>
  <si>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</si>
  <si>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</si>
  <si>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</si>
  <si>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</si>
  <si>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</si>
  <si>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</si>
  <si>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</si>
  <si>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</si>
  <si>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</si>
  <si>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</si>
  <si>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</si>
  <si>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</si>
  <si>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</si>
  <si>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</si>
  <si>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</si>
  <si>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</si>
  <si>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</si>
  <si>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</si>
  <si>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</si>
  <si>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</si>
  <si>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</si>
  <si>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</si>
  <si>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</si>
  <si>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</si>
  <si>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</si>
  <si>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</si>
  <si>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</si>
  <si>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</si>
  <si>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</si>
  <si>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</si>
  <si>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</si>
  <si>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</si>
  <si>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</si>
  <si>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</si>
  <si>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</si>
  <si>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</si>
  <si>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</si>
  <si>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</si>
  <si>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</si>
  <si>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</si>
  <si>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</si>
  <si>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</si>
  <si>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</si>
  <si>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</si>
  <si>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</si>
  <si>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</si>
  <si>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</si>
  <si>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</si>
  <si>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</si>
  <si>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</si>
  <si>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</si>
  <si>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</si>
  <si>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</si>
  <si>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</si>
  <si>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</si>
  <si>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</si>
  <si>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</si>
  <si>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</si>
  <si>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</si>
  <si>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</si>
  <si>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</si>
  <si>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</si>
  <si>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</si>
  <si>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</si>
  <si>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</si>
  <si>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</si>
  <si>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</si>
  <si>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</si>
  <si>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</si>
  <si>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</si>
  <si>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</si>
  <si>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</si>
  <si>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</si>
  <si>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</si>
  <si>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</si>
  <si>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</si>
  <si>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</si>
  <si>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</si>
  <si>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</si>
  <si>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</si>
  <si>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</si>
  <si>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</si>
  <si>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</si>
  <si>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</si>
  <si>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</si>
  <si>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</si>
  <si>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</si>
  <si>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</si>
  <si>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</si>
  <si>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</si>
  <si>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</si>
  <si>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</si>
  <si>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</si>
  <si>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</si>
  <si>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</si>
  <si>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</si>
  <si>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</si>
  <si>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</si>
  <si>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</si>
  <si>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</si>
  <si>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</si>
  <si>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</si>
  <si>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</si>
  <si>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</si>
  <si>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</si>
  <si>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</si>
  <si>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</si>
  <si>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</si>
  <si>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</si>
  <si>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</si>
  <si>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</si>
  <si>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</si>
  <si>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</si>
  <si>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</si>
  <si>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</si>
  <si>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</si>
  <si>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</si>
  <si>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</si>
  <si>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</si>
  <si>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</si>
  <si>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</si>
  <si>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</si>
  <si>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</si>
  <si>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</si>
  <si>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</si>
  <si>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</si>
  <si>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</si>
  <si>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</si>
  <si>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</si>
  <si>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</si>
  <si>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</si>
  <si>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</si>
  <si>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</si>
  <si>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</si>
  <si>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</si>
  <si>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</si>
  <si>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</si>
  <si>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</si>
  <si>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</si>
  <si>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</si>
  <si>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</si>
  <si>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</si>
  <si>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</si>
  <si>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</si>
  <si>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</si>
  <si>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</si>
  <si>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</si>
  <si>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</si>
  <si>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</si>
  <si>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</si>
  <si>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</si>
  <si>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</si>
  <si>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</si>
  <si>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</si>
  <si>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</si>
  <si>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</si>
  <si>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</si>
  <si>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</si>
  <si>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</si>
  <si>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</si>
  <si>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</si>
  <si>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</si>
  <si>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</si>
  <si>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</si>
  <si>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</si>
  <si>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</si>
  <si>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</si>
  <si>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</si>
  <si>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</si>
  <si>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</si>
  <si>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</si>
  <si>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</si>
  <si>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</si>
  <si>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</si>
  <si>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</si>
  <si>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</si>
  <si>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</si>
  <si>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</si>
  <si>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</si>
  <si>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</si>
  <si>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</si>
  <si>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</si>
  <si>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</si>
  <si>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</si>
  <si>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</si>
  <si>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</si>
  <si>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</si>
  <si>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</si>
  <si>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</si>
  <si>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</si>
  <si>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</si>
  <si>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</si>
  <si>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</si>
  <si>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</si>
  <si>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</si>
  <si>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</si>
  <si>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</si>
  <si>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</si>
  <si>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</si>
  <si>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</si>
  <si>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</si>
  <si>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</si>
  <si>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</si>
  <si>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</si>
  <si>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</si>
  <si>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</si>
  <si>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</si>
  <si>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</si>
  <si>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</si>
  <si>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</si>
  <si>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</si>
  <si>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</si>
  <si>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</si>
  <si>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</si>
  <si>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</si>
  <si>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</si>
  <si>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</si>
  <si>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</si>
  <si>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</si>
  <si>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</si>
  <si>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</si>
  <si>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</si>
  <si>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</si>
  <si>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</si>
  <si>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</si>
  <si>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</si>
  <si>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</si>
  <si>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</si>
  <si>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</si>
  <si>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</si>
  <si>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</si>
  <si>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</si>
  <si>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</si>
  <si>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</si>
  <si>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</si>
  <si>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</si>
  <si>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</si>
  <si>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</si>
  <si>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</si>
  <si>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</si>
  <si>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</si>
  <si>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</si>
  <si>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</si>
  <si>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</si>
  <si>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</si>
  <si>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</si>
  <si>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</si>
  <si>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</si>
  <si>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</si>
  <si>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</si>
  <si>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</si>
  <si>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</si>
  <si>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</si>
  <si>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</si>
  <si>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</si>
  <si>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</si>
  <si>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</si>
  <si>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</si>
  <si>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</si>
  <si>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</si>
  <si>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</si>
  <si>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</si>
  <si>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</si>
  <si>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</si>
  <si>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</si>
  <si>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</si>
  <si>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</si>
  <si>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</si>
  <si>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</si>
  <si>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</si>
  <si>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</si>
  <si>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</si>
  <si>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</si>
  <si>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</si>
  <si>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</si>
  <si>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</si>
  <si>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</si>
  <si>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</si>
  <si>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</si>
  <si>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</si>
  <si>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</si>
  <si>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</si>
  <si>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</si>
  <si>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</si>
  <si>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</si>
  <si>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</si>
  <si>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</si>
  <si>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</si>
  <si>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</si>
  <si>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</si>
  <si>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</si>
  <si>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</si>
  <si>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</si>
  <si>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</si>
  <si>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</si>
  <si>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</si>
  <si>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</si>
  <si>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</si>
  <si>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</si>
  <si>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</si>
  <si>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</si>
  <si>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</si>
  <si>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</si>
  <si>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</si>
  <si>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</si>
  <si>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</si>
  <si>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</si>
  <si>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</si>
  <si>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</si>
  <si>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</si>
  <si>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</si>
  <si>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</si>
  <si>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</si>
  <si>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</si>
  <si>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</si>
  <si>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</si>
  <si>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</si>
  <si>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</si>
  <si>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</si>
  <si>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</si>
  <si>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</si>
  <si>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</si>
  <si>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</si>
  <si>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</si>
  <si>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</si>
  <si>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</si>
  <si>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</si>
  <si>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</si>
  <si>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</si>
  <si>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</si>
  <si>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</si>
  <si>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</si>
  <si>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</si>
  <si>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</si>
  <si>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</si>
  <si>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</si>
  <si>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</si>
  <si>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</si>
  <si>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</si>
  <si>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</si>
  <si>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</si>
  <si>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</si>
  <si>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</si>
  <si>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</si>
  <si>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</si>
  <si>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</si>
  <si>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</si>
  <si>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</si>
  <si>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</si>
  <si>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</si>
  <si>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</si>
  <si>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</si>
  <si>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</si>
  <si>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</si>
  <si>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</si>
  <si>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</si>
  <si>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</si>
  <si>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</si>
  <si>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</si>
  <si>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</si>
  <si>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</si>
  <si>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</si>
  <si>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</si>
  <si>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</si>
  <si>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</si>
  <si>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</si>
  <si>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</si>
  <si>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</si>
  <si>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</si>
  <si>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</si>
  <si>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</si>
  <si>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</si>
  <si>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</si>
  <si>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</si>
  <si>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</si>
  <si>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</si>
  <si>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</si>
  <si>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</si>
  <si>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</si>
  <si>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</si>
  <si>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</si>
  <si>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</si>
  <si>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</si>
  <si>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</si>
  <si>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</si>
  <si>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</si>
  <si>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</si>
  <si>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</si>
  <si>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</si>
  <si>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</si>
  <si>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</si>
  <si>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</si>
  <si>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</si>
  <si>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</si>
  <si>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</si>
  <si>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</si>
  <si>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</si>
  <si>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</si>
  <si>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</si>
  <si>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</si>
  <si>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</si>
  <si>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</si>
  <si>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</si>
  <si>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</si>
  <si>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</si>
  <si>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</si>
  <si>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</si>
  <si>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</si>
  <si>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</si>
  <si>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</si>
  <si>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</si>
  <si>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</si>
  <si>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</si>
  <si>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</si>
  <si>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</si>
  <si>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</si>
  <si>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</si>
  <si>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</si>
  <si>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</si>
  <si>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</si>
  <si>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</si>
  <si>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</si>
  <si>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</si>
  <si>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</si>
  <si>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</si>
  <si>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</si>
  <si>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</si>
  <si>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</si>
  <si>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</si>
  <si>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</si>
  <si>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</si>
  <si>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</si>
  <si>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</si>
  <si>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</si>
  <si>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</si>
  <si>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</si>
  <si>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</si>
  <si>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</si>
  <si>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</si>
  <si>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</si>
  <si>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</si>
  <si>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</si>
  <si>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</si>
  <si>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</si>
  <si>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</si>
  <si>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</si>
  <si>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</si>
  <si>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</si>
  <si>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</si>
  <si>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</si>
  <si>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</si>
  <si>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</si>
  <si>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</si>
  <si>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</si>
  <si>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</si>
  <si>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</si>
  <si>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</si>
  <si>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</si>
  <si>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</si>
  <si>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</si>
  <si>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</si>
  <si>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</si>
  <si>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</si>
  <si>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</si>
  <si>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</si>
  <si>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</si>
  <si>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</si>
  <si>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</si>
  <si>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</si>
  <si>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</si>
  <si>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</si>
  <si>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</si>
  <si>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</si>
  <si>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</si>
  <si>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</si>
  <si>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</si>
  <si>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</si>
  <si>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</si>
  <si>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</si>
  <si>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</si>
  <si>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</si>
  <si>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</si>
  <si>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</si>
  <si>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</si>
  <si>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</si>
  <si>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</si>
  <si>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</si>
  <si>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</si>
  <si>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</si>
  <si>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</si>
  <si>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</si>
  <si>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</si>
  <si>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</si>
  <si>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</si>
  <si>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</si>
  <si>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</si>
  <si>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</si>
  <si>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</si>
  <si>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</si>
  <si>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</si>
  <si>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</si>
  <si>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</si>
  <si>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</si>
  <si>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</si>
  <si>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</si>
  <si>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</si>
  <si>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</si>
  <si>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</si>
  <si>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</si>
  <si>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</si>
  <si>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</si>
  <si>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</si>
  <si>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</si>
  <si>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</si>
  <si>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</si>
  <si>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</si>
  <si>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</si>
  <si>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</si>
  <si>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</si>
  <si>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</si>
  <si>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</si>
  <si>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</si>
  <si>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</si>
  <si>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</si>
  <si>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</si>
  <si>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</si>
  <si>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</si>
  <si>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</si>
  <si>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</si>
  <si>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</si>
  <si>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</si>
  <si>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</si>
  <si>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</si>
  <si>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</si>
  <si>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</si>
  <si>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</si>
  <si>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</si>
  <si>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</si>
  <si>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</si>
  <si>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</si>
  <si>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</si>
  <si>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</si>
  <si>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</si>
  <si>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</si>
  <si>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</si>
  <si>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</si>
  <si>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</si>
  <si>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</si>
  <si>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</si>
  <si>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</si>
  <si>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</si>
  <si>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</si>
  <si>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</si>
  <si>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</si>
  <si>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</si>
  <si>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</si>
  <si>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</si>
  <si>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</si>
  <si>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</si>
  <si>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</si>
  <si>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</si>
  <si>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</si>
  <si>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</si>
  <si>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</si>
  <si>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</si>
  <si>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</si>
  <si>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</si>
  <si>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</si>
  <si>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</si>
  <si>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</si>
  <si>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</si>
  <si>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</si>
  <si>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</si>
  <si>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</si>
  <si>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</si>
  <si>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</si>
  <si>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</si>
  <si>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</si>
  <si>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</si>
  <si>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</si>
  <si>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</si>
  <si>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</si>
  <si>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</si>
  <si>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</si>
  <si>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</si>
  <si>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</si>
  <si>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</si>
  <si>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</si>
  <si>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</si>
  <si>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</si>
  <si>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</si>
  <si>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</si>
  <si>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</si>
  <si>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</si>
  <si>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</si>
  <si>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</si>
  <si>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</si>
  <si>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</si>
  <si>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</si>
  <si>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</si>
  <si>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</si>
  <si>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</si>
  <si>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</si>
  <si>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</si>
  <si>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</si>
  <si>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</si>
  <si>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</si>
  <si>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</si>
  <si>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</si>
  <si>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</si>
  <si>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</si>
  <si>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</si>
  <si>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</si>
  <si>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</si>
  <si>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</si>
  <si>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</si>
  <si>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</si>
  <si>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</si>
  <si>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</si>
  <si>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</si>
  <si>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</si>
  <si>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</si>
  <si>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</si>
  <si>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</si>
  <si>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</si>
  <si>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</si>
  <si>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</si>
  <si>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</si>
  <si>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</si>
  <si>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</si>
  <si>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</si>
  <si>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</si>
  <si>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</si>
  <si>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</si>
  <si>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</si>
  <si>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</si>
  <si>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</si>
  <si>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</si>
  <si>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</si>
  <si>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</si>
  <si>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</si>
  <si>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</si>
  <si>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</si>
  <si>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</si>
  <si>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</si>
  <si>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</si>
  <si>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</si>
  <si>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</si>
  <si>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</si>
  <si>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</si>
  <si>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</si>
  <si>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</si>
  <si>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</si>
  <si>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</si>
  <si>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</si>
  <si>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</si>
  <si>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</si>
  <si>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</si>
  <si>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</si>
  <si>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</si>
  <si>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</si>
  <si>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</si>
  <si>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</si>
  <si>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</si>
  <si>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</si>
  <si>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</si>
  <si>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</si>
  <si>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</si>
  <si>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</si>
  <si>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</si>
  <si>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</si>
  <si>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</si>
  <si>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</si>
  <si>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</si>
  <si>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</si>
  <si>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</si>
  <si>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</si>
  <si>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</si>
  <si>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</si>
  <si>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</si>
  <si>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</si>
  <si>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</si>
  <si>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</si>
  <si>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</si>
  <si>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</si>
  <si>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</si>
  <si>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</si>
  <si>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</si>
  <si>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</si>
  <si>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</si>
  <si>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</si>
  <si>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</si>
  <si>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</si>
  <si>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</si>
  <si>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</si>
  <si>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</si>
  <si>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</si>
  <si>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</si>
  <si>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</si>
  <si>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</si>
  <si>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</si>
  <si>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</si>
  <si>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</si>
  <si>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</si>
  <si>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</si>
  <si>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</si>
  <si>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</si>
  <si>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</si>
  <si>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</si>
  <si>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</si>
  <si>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</si>
  <si>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</si>
  <si>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</si>
  <si>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</si>
  <si>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</si>
  <si>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</si>
  <si>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</si>
  <si>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</si>
  <si>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</si>
  <si>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</si>
  <si>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</si>
  <si>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</si>
  <si>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</si>
  <si>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</si>
  <si>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</si>
  <si>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</si>
  <si>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</si>
  <si>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</si>
  <si>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</si>
  <si>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</si>
  <si>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</si>
  <si>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</si>
  <si>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</si>
  <si>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</si>
  <si>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</si>
  <si>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</si>
  <si>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</si>
  <si>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</si>
  <si>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</si>
  <si>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</si>
  <si>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</si>
  <si>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</si>
  <si>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</si>
  <si>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</si>
  <si>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</si>
  <si>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</si>
  <si>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</si>
  <si>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</si>
  <si>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</si>
  <si>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</si>
  <si>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</si>
  <si>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</si>
  <si>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</si>
  <si>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</si>
  <si>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</si>
  <si>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</si>
  <si>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</si>
  <si>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</si>
  <si>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</si>
  <si>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</si>
  <si>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</si>
  <si>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</si>
  <si>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</si>
  <si>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</si>
  <si>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</si>
  <si>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</si>
  <si>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</si>
  <si>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</si>
  <si>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</si>
  <si>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</si>
  <si>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</si>
  <si>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</si>
  <si>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</si>
  <si>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</si>
  <si>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</si>
  <si>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</si>
  <si>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</si>
  <si>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</si>
  <si>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</si>
  <si>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</si>
  <si>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</si>
  <si>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</si>
  <si>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</si>
  <si>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</si>
  <si>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</si>
  <si>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</si>
  <si>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</si>
  <si>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</si>
  <si>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</si>
  <si>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</si>
  <si>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</si>
  <si>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</si>
  <si>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</si>
  <si>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</si>
  <si>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</si>
  <si>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</si>
  <si>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</si>
  <si>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</si>
  <si>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</si>
  <si>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</si>
  <si>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</si>
  <si>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</si>
  <si>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</si>
  <si>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</si>
  <si>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</si>
  <si>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</si>
  <si>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</si>
  <si>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</si>
  <si>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</si>
  <si>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</si>
  <si>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</si>
  <si>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</si>
  <si>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</si>
  <si>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</si>
  <si>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</si>
  <si>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</si>
  <si>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</si>
  <si>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</si>
  <si>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</si>
  <si>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</si>
  <si>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</si>
  <si>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</si>
  <si>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</si>
  <si>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</si>
  <si>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</si>
  <si>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</si>
  <si>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</si>
  <si>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</si>
  <si>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</si>
  <si>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</si>
  <si>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</si>
  <si>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</si>
  <si>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</si>
  <si>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</si>
  <si>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</si>
  <si>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</si>
  <si>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</si>
  <si>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</si>
  <si>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</si>
  <si>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</si>
  <si>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</si>
  <si>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</si>
  <si>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</si>
  <si>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</si>
  <si>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</si>
  <si>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</si>
  <si>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</si>
  <si>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</si>
  <si>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</si>
  <si>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</si>
  <si>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</si>
  <si>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</si>
  <si>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</si>
  <si>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</si>
  <si>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</si>
  <si>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</si>
  <si>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</si>
  <si>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</si>
  <si>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</si>
  <si>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</si>
  <si>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</si>
  <si>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</si>
  <si>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</si>
  <si>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</si>
  <si>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</si>
  <si>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</si>
  <si>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</si>
  <si>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</si>
  <si>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</si>
  <si>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</si>
  <si>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</si>
  <si>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</si>
  <si>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</si>
  <si>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</si>
  <si>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</si>
  <si>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</si>
  <si>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</si>
  <si>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</si>
  <si>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</si>
  <si>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</si>
  <si>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</si>
  <si>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</si>
  <si>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</si>
  <si>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</si>
  <si>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</si>
  <si>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</si>
  <si>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</si>
  <si>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</si>
  <si>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</si>
  <si>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</si>
  <si>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</si>
  <si>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</si>
  <si>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</si>
  <si>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</si>
  <si>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</si>
  <si>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</si>
  <si>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</si>
  <si>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</si>
  <si>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</si>
  <si>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</si>
  <si>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</si>
  <si>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</si>
  <si>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</si>
  <si>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</si>
  <si>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</si>
  <si>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</si>
  <si>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</si>
  <si>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</si>
  <si>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</si>
  <si>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</si>
  <si>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</si>
  <si>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</si>
  <si>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</si>
  <si>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</si>
  <si>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</si>
  <si>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</si>
  <si>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</si>
  <si>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</si>
  <si>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</si>
  <si>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</si>
  <si>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</si>
  <si>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</si>
  <si>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</si>
  <si>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</si>
  <si>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</si>
  <si>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</si>
  <si>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</si>
  <si>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</si>
  <si>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</si>
  <si>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</si>
  <si>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</si>
  <si>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</si>
  <si>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</si>
  <si>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</si>
  <si>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</si>
  <si>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</si>
  <si>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</si>
  <si>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</si>
  <si>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</si>
  <si>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</si>
  <si>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</si>
  <si>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</si>
  <si>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</si>
  <si>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</si>
  <si>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</si>
  <si>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</si>
  <si>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</si>
  <si>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</si>
  <si>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</si>
  <si>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</si>
  <si>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</si>
  <si>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</si>
  <si>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</si>
  <si>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</si>
  <si>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</si>
  <si>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</si>
  <si>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</si>
  <si>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</si>
  <si>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</si>
  <si>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</si>
  <si>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</si>
  <si>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</si>
  <si>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</si>
  <si>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</si>
  <si>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</si>
  <si>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</si>
  <si>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</si>
  <si>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</si>
  <si>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</si>
  <si>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</si>
  <si>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</si>
  <si>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</si>
  <si>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</si>
  <si>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</si>
  <si>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</si>
  <si>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</si>
  <si>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</si>
  <si>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</si>
  <si>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</si>
  <si>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</si>
  <si>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</si>
  <si>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</si>
  <si>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</si>
  <si>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</si>
  <si>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</si>
  <si>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</si>
  <si>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</si>
  <si>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</si>
  <si>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</si>
  <si>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</si>
  <si>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</si>
  <si>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</si>
  <si>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</si>
  <si>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</si>
  <si>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</si>
  <si>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</si>
  <si>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</si>
  <si>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</si>
  <si>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</si>
  <si>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</si>
  <si>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</si>
  <si>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</si>
  <si>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</si>
  <si>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</si>
  <si>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</si>
  <si>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</si>
  <si>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</si>
  <si>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</si>
  <si>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</si>
  <si>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</si>
  <si>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</si>
  <si>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</si>
  <si>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</si>
  <si>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</si>
  <si>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</si>
  <si>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</si>
  <si>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</si>
  <si>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</si>
  <si>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</si>
  <si>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</si>
  <si>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</si>
  <si>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</si>
  <si>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</si>
  <si>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</si>
  <si>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</si>
  <si>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</si>
  <si>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</si>
  <si>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</si>
  <si>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</si>
  <si>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</si>
  <si>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</si>
  <si>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</si>
  <si>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</si>
  <si>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</si>
  <si>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</si>
  <si>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</si>
  <si>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</si>
  <si>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</si>
  <si>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</si>
  <si>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</si>
  <si>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</si>
  <si>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</si>
  <si>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</si>
  <si>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</si>
  <si>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</si>
  <si>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</si>
  <si>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</si>
  <si>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</si>
  <si>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</si>
  <si>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</si>
  <si>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</si>
  <si>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</si>
  <si>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</si>
  <si>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</si>
  <si>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</si>
  <si>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</si>
  <si>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</si>
  <si>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</si>
  <si>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</si>
  <si>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</si>
  <si>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</si>
  <si>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</si>
  <si>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</si>
  <si>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</si>
  <si>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</si>
  <si>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</si>
  <si>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</si>
  <si>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</si>
  <si>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</si>
  <si>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</si>
  <si>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</si>
  <si>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</si>
  <si>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</si>
  <si>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</si>
  <si>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</si>
  <si>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</si>
  <si>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</si>
  <si>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</si>
  <si>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</si>
  <si>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</si>
  <si>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</si>
  <si>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</si>
  <si>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</si>
  <si>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</si>
  <si>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</si>
  <si>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</si>
  <si>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</si>
  <si>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</si>
  <si>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</si>
  <si>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</si>
  <si>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</si>
  <si>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</si>
  <si>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</si>
  <si>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</si>
  <si>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</si>
  <si>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</si>
  <si>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</si>
  <si>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</si>
  <si>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</si>
  <si>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</si>
  <si>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</si>
  <si>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</si>
  <si>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</si>
  <si>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</si>
  <si>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</si>
  <si>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</si>
  <si>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</si>
  <si>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</si>
  <si>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</si>
  <si>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</si>
  <si>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</si>
  <si>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</si>
  <si>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</si>
  <si>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</si>
  <si>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</si>
  <si>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</si>
  <si>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</si>
  <si>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</si>
  <si>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</si>
  <si>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</si>
  <si>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</si>
  <si>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</si>
  <si>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</si>
  <si>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</si>
  <si>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</si>
  <si>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</si>
  <si>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</si>
  <si>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</si>
  <si>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</si>
  <si>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</si>
  <si>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</si>
  <si>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</si>
  <si>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</si>
  <si>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</si>
  <si>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</si>
  <si>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</si>
  <si>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</si>
  <si>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</si>
  <si>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</si>
  <si>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</si>
  <si>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</si>
  <si>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</si>
  <si>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</si>
  <si>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</si>
  <si>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</si>
  <si>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</si>
  <si>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</si>
  <si>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</si>
  <si>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</si>
  <si>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</si>
  <si>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</si>
  <si>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</si>
  <si>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</si>
  <si>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</si>
  <si>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</si>
  <si>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</si>
  <si>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</si>
  <si>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</si>
  <si>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</si>
  <si>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</si>
  <si>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</si>
  <si>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</si>
  <si>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</si>
  <si>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</si>
  <si>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</si>
  <si>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</si>
  <si>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</si>
  <si>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</si>
  <si>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</si>
  <si>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</si>
  <si>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</si>
  <si>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</si>
  <si>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</si>
  <si>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</si>
  <si>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</si>
  <si>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</si>
  <si>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</si>
  <si>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</si>
  <si>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</si>
  <si>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</si>
  <si>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</si>
  <si>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</si>
  <si>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</si>
  <si>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</si>
  <si>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</si>
  <si>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</si>
  <si>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</si>
  <si>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</si>
  <si>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</si>
  <si>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</si>
  <si>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</si>
  <si>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</si>
  <si>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</si>
  <si>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</si>
  <si>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</si>
  <si>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</si>
  <si>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</si>
  <si>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</si>
  <si>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</si>
  <si>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</si>
  <si>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</si>
  <si>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</si>
  <si>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</si>
  <si>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</si>
  <si>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</si>
  <si>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</si>
  <si>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</si>
  <si>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</si>
  <si>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</si>
  <si>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</si>
  <si>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</si>
  <si>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</si>
  <si>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</si>
  <si>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</si>
  <si>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</si>
  <si>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</si>
  <si>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</si>
  <si>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</si>
  <si>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</si>
  <si>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</si>
  <si>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</si>
  <si>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</si>
  <si>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</si>
  <si>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</si>
  <si>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</si>
  <si>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</si>
  <si>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</si>
  <si>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</si>
  <si>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</si>
  <si>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</si>
  <si>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</si>
  <si>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</si>
  <si>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</si>
  <si>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</si>
  <si>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</si>
  <si>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</si>
  <si>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</si>
  <si>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</si>
  <si>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</si>
  <si>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</si>
  <si>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</si>
  <si>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</si>
  <si>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</si>
  <si>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</si>
  <si>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</si>
  <si>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</si>
  <si>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</si>
  <si>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</si>
  <si>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</si>
  <si>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</si>
  <si>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</si>
  <si>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</si>
  <si>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</si>
  <si>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</si>
  <si>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</si>
  <si>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</si>
  <si>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</si>
  <si>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</si>
  <si>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</si>
  <si>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</si>
  <si>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</si>
  <si>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</si>
  <si>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</si>
  <si>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</si>
  <si>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</si>
  <si>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</si>
  <si>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</si>
  <si>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</si>
  <si>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</si>
  <si>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</si>
  <si>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</si>
  <si>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</si>
  <si>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</si>
  <si>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</si>
  <si>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</si>
  <si>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</si>
  <si>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</si>
  <si>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</si>
  <si>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</si>
  <si>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</si>
  <si>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</si>
  <si>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</si>
  <si>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</si>
  <si>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</si>
  <si>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</si>
  <si>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</si>
  <si>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</si>
  <si>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</si>
  <si>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</si>
  <si>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</si>
  <si>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</si>
  <si>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</si>
  <si>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</si>
  <si>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</si>
  <si>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</si>
  <si>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</si>
  <si>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</si>
  <si>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</si>
  <si>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</si>
  <si>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</si>
  <si>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</si>
  <si>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</si>
  <si>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</si>
  <si>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</si>
  <si>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</si>
  <si>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</si>
  <si>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</si>
  <si>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</si>
  <si>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</si>
  <si>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</si>
  <si>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</si>
  <si>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</si>
  <si>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</si>
  <si>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</si>
  <si>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</si>
  <si>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</si>
  <si>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</si>
  <si>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</si>
  <si>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</si>
  <si>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</si>
  <si>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</si>
  <si>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</si>
  <si>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</si>
  <si>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</si>
  <si>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</si>
  <si>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</si>
  <si>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</si>
  <si>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</si>
  <si>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</si>
  <si>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</si>
  <si>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</si>
  <si>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</si>
  <si>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</si>
  <si>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</si>
  <si>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</si>
  <si>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</si>
  <si>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</si>
  <si>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</si>
  <si>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</si>
  <si>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</si>
  <si>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</si>
  <si>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</si>
  <si>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</si>
  <si>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</si>
  <si>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</si>
  <si>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</si>
  <si>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</si>
  <si>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</si>
  <si>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</si>
  <si>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</si>
  <si>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</si>
  <si>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</si>
  <si>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</si>
  <si>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</si>
  <si>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</si>
  <si>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</si>
  <si>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</si>
  <si>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</si>
  <si>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</si>
  <si>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</si>
  <si>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</si>
  <si>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</si>
  <si>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</si>
  <si>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</si>
  <si>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</si>
  <si>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</si>
  <si>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</si>
  <si>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</si>
  <si>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</si>
  <si>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</si>
  <si>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</si>
  <si>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</si>
  <si>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</si>
  <si>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</si>
  <si>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</si>
  <si>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</si>
  <si>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</si>
  <si>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</si>
  <si>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</si>
  <si>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</si>
  <si>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</si>
  <si>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</si>
  <si>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</si>
  <si>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</si>
  <si>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</si>
  <si>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</si>
  <si>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</si>
  <si>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</si>
  <si>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</si>
  <si>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</si>
  <si>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</si>
  <si>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</si>
  <si>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</si>
  <si>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</si>
  <si>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</si>
  <si>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</si>
  <si>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</si>
  <si>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</si>
  <si>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</si>
  <si>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</si>
  <si>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</si>
  <si>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</si>
  <si>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</si>
  <si>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</si>
  <si>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</si>
  <si>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</si>
  <si>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</si>
  <si>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</si>
  <si>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</si>
  <si>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</si>
  <si>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</si>
  <si>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</si>
  <si>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</si>
  <si>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</si>
  <si>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</si>
  <si>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</si>
  <si>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</si>
  <si>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</si>
  <si>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</si>
  <si>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</si>
  <si>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</si>
  <si>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</si>
  <si>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</si>
  <si>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</si>
  <si>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</si>
  <si>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</si>
  <si>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</si>
  <si>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</si>
  <si>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</si>
  <si>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</si>
  <si>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</si>
  <si>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</si>
  <si>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</si>
  <si>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</si>
  <si>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</si>
  <si>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</si>
  <si>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</si>
  <si>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</si>
  <si>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</si>
  <si>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</si>
  <si>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</si>
  <si>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</si>
  <si>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</si>
  <si>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</si>
  <si>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</si>
  <si>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</si>
  <si>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</si>
  <si>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</si>
  <si>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</si>
  <si>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</si>
  <si>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</si>
  <si>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</si>
  <si>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</si>
  <si>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</si>
  <si>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</si>
  <si>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</si>
  <si>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</si>
  <si>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</si>
  <si>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</si>
  <si>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</si>
  <si>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</si>
  <si>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</si>
  <si>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</si>
  <si>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</si>
  <si>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</si>
  <si>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</si>
  <si>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</si>
  <si>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</si>
  <si>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</si>
  <si>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</si>
  <si>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</si>
  <si>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</si>
  <si>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</si>
  <si>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</si>
  <si>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</si>
  <si>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</si>
  <si>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</si>
  <si>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</si>
  <si>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</si>
  <si>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</si>
  <si>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</si>
  <si>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</si>
  <si>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</si>
  <si>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</si>
  <si>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</si>
  <si>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</si>
  <si>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</si>
  <si>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</si>
  <si>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</si>
  <si>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</si>
  <si>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</si>
  <si>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</si>
  <si>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</si>
  <si>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</si>
  <si>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</si>
  <si>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</si>
  <si>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</si>
  <si>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</si>
  <si>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</si>
  <si>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</si>
  <si>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</si>
  <si>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</si>
  <si>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</si>
  <si>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</si>
  <si>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</si>
  <si>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</si>
  <si>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</si>
  <si>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</si>
  <si>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</si>
  <si>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</si>
  <si>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</si>
  <si>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</si>
  <si>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</si>
  <si>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</si>
  <si>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</si>
  <si>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</si>
  <si>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</si>
  <si>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</si>
  <si>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</si>
  <si>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</si>
  <si>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</si>
  <si>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</si>
  <si>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</si>
  <si>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</si>
  <si>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</si>
  <si>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</si>
  <si>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</si>
  <si>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</si>
  <si>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</si>
  <si>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</si>
  <si>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</si>
  <si>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</si>
  <si>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</si>
  <si>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</si>
  <si>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</si>
  <si>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</si>
  <si>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</si>
  <si>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</si>
  <si>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</si>
  <si>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</si>
  <si>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</si>
  <si>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</si>
  <si>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</si>
  <si>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</si>
  <si>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</si>
  <si>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</si>
  <si>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</si>
  <si>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</si>
  <si>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</si>
  <si>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</si>
  <si>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</si>
  <si>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</si>
  <si>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</si>
  <si>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</si>
  <si>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</si>
  <si>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</si>
  <si>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</si>
  <si>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</si>
  <si>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</si>
  <si>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</si>
  <si>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</si>
  <si>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</si>
  <si>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</si>
  <si>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</si>
  <si>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</si>
  <si>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</si>
  <si>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</si>
  <si>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</si>
  <si>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</si>
  <si>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</si>
  <si>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</si>
  <si>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</si>
  <si>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</si>
  <si>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</si>
  <si>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</si>
  <si>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</si>
  <si>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</si>
  <si>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</si>
  <si>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</si>
  <si>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</si>
  <si>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</si>
  <si>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</si>
  <si>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</si>
  <si>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</si>
  <si>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</si>
  <si>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</si>
  <si>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</si>
  <si>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</si>
  <si>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</si>
  <si>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</si>
  <si>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</si>
  <si>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</si>
  <si>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</si>
  <si>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</si>
  <si>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</si>
  <si>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</si>
  <si>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</si>
  <si>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</si>
  <si>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</si>
  <si>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</si>
  <si>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</si>
  <si>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</si>
  <si>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</si>
  <si>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</si>
  <si>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</si>
  <si>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</si>
  <si>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</si>
  <si>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</si>
  <si>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</si>
  <si>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</si>
  <si>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</si>
  <si>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</si>
  <si>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</si>
  <si>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</si>
  <si>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</si>
  <si>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</si>
  <si>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</si>
  <si>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</si>
  <si>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</si>
  <si>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</si>
  <si>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</si>
  <si>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</si>
  <si>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</si>
  <si>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</si>
  <si>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</si>
  <si>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</si>
  <si>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</si>
  <si>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</si>
  <si>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</si>
  <si>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</si>
  <si>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</si>
  <si>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</si>
  <si>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</si>
  <si>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</si>
  <si>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</si>
  <si>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</si>
  <si>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</si>
  <si>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</si>
  <si>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</si>
  <si>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</si>
  <si>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</si>
  <si>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</si>
  <si>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</si>
  <si>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</si>
  <si>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</si>
  <si>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</si>
  <si>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</si>
  <si>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</si>
  <si>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</si>
  <si>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</si>
  <si>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</si>
  <si>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</si>
  <si>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</si>
  <si>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</si>
  <si>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</si>
  <si>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</si>
  <si>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</si>
  <si>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</si>
  <si>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</si>
  <si>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</si>
  <si>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</si>
  <si>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</si>
  <si>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</si>
  <si>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</si>
  <si>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</si>
  <si>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</si>
  <si>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</si>
  <si>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</si>
  <si>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</si>
  <si>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</si>
  <si>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</si>
  <si>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</si>
  <si>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</si>
  <si>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</si>
  <si>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</si>
  <si>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</si>
  <si>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</si>
  <si>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</si>
  <si>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</si>
  <si>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</si>
  <si>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</si>
  <si>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</si>
  <si>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</si>
  <si>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</si>
  <si>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</si>
  <si>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</si>
  <si>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</si>
  <si>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</si>
  <si>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</si>
  <si>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</si>
  <si>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</si>
  <si>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</si>
  <si>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</si>
  <si>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</si>
  <si>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</si>
  <si>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</si>
  <si>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</si>
  <si>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</si>
  <si>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</si>
  <si>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</si>
  <si>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</si>
  <si>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</si>
  <si>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</si>
  <si>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</si>
  <si>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</si>
  <si>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</si>
  <si>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</si>
  <si>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</si>
  <si>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</si>
  <si>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</si>
  <si>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</si>
  <si>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</si>
  <si>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</si>
  <si>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</si>
  <si>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</si>
  <si>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</si>
  <si>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</si>
  <si>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</si>
  <si>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</si>
  <si>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</si>
  <si>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</si>
  <si>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</si>
  <si>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</si>
  <si>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</si>
  <si>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</si>
  <si>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</si>
  <si>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</si>
  <si>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</si>
  <si>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</si>
  <si>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</si>
  <si>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</si>
  <si>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</si>
  <si>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</si>
  <si>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</si>
  <si>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</si>
  <si>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</si>
  <si>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</si>
  <si>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</si>
  <si>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</si>
  <si>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</si>
  <si>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</si>
  <si>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</si>
  <si>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</si>
  <si>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</si>
  <si>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</si>
  <si>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</si>
  <si>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</si>
  <si>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</si>
  <si>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</si>
  <si>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</si>
  <si>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</si>
  <si>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</si>
  <si>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</si>
  <si>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</si>
  <si>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</si>
  <si>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</si>
  <si>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</si>
  <si>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</si>
  <si>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</si>
  <si>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</si>
  <si>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</si>
  <si>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</si>
  <si>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</si>
  <si>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</si>
  <si>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</si>
  <si>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</si>
  <si>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</si>
  <si>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</si>
  <si>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</si>
  <si>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</si>
  <si>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</si>
  <si>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</si>
  <si>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</si>
  <si>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</si>
  <si>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</si>
  <si>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</si>
  <si>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</si>
  <si>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</si>
  <si>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</si>
  <si>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</si>
  <si>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</si>
  <si>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</si>
  <si>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</si>
  <si>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</si>
  <si>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</si>
  <si>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</si>
  <si>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</si>
  <si>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</si>
  <si>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</si>
  <si>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</si>
  <si>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</si>
  <si>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</si>
  <si>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</si>
  <si>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</si>
  <si>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</si>
  <si>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</si>
  <si>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</si>
  <si>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</si>
  <si>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</si>
  <si>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</si>
  <si>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</si>
  <si>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</si>
  <si>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</si>
  <si>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</si>
  <si>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</si>
  <si>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</si>
  <si>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</si>
  <si>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</si>
  <si>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</si>
  <si>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</si>
  <si>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</si>
  <si>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</si>
  <si>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</si>
  <si>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</si>
  <si>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</si>
  <si>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</si>
  <si>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</si>
  <si>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</si>
  <si>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</si>
  <si>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</si>
  <si>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</si>
  <si>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</si>
  <si>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</si>
  <si>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</si>
  <si>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</si>
  <si>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</si>
  <si>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</si>
  <si>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</si>
  <si>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</si>
  <si>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</si>
  <si>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</si>
  <si>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</si>
  <si>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</si>
  <si>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</si>
  <si>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</si>
  <si>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</si>
  <si>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</si>
  <si>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</si>
  <si>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</si>
  <si>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</si>
  <si>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</si>
  <si>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</si>
  <si>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</si>
  <si>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</si>
  <si>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</si>
  <si>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</si>
  <si>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</si>
  <si>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</si>
  <si>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</si>
  <si>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</si>
  <si>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</si>
  <si>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</si>
  <si>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</si>
  <si>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</si>
  <si>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</si>
  <si>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</si>
  <si>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</si>
  <si>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</si>
  <si>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</si>
  <si>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</si>
  <si>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</si>
  <si>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</si>
  <si>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</si>
  <si>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</si>
  <si>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</si>
  <si>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</si>
  <si>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</si>
  <si>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</si>
  <si>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</si>
  <si>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</si>
  <si>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</si>
  <si>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</si>
  <si>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</si>
  <si>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</si>
  <si>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</si>
  <si>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</si>
  <si>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</si>
  <si>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</si>
  <si>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</si>
  <si>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</si>
  <si>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</si>
  <si>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</si>
  <si>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</si>
  <si>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</si>
  <si>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</si>
  <si>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</si>
  <si>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</si>
  <si>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</si>
  <si>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</si>
  <si>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</si>
  <si>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</si>
  <si>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</si>
  <si>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</si>
  <si>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</si>
  <si>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</si>
  <si>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</si>
  <si>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</si>
  <si>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</si>
  <si>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</si>
  <si>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</si>
  <si>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</si>
  <si>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</si>
  <si>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</si>
  <si>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</si>
  <si>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</si>
  <si>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</si>
  <si>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</si>
  <si>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</si>
  <si>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</si>
  <si>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</si>
  <si>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</si>
  <si>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</si>
  <si>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</si>
  <si>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</si>
  <si>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</si>
  <si>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</si>
  <si>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</si>
  <si>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</si>
  <si>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</si>
  <si>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</si>
  <si>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</si>
  <si>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</si>
  <si>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</si>
  <si>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</si>
  <si>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</si>
  <si>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</si>
  <si>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</si>
  <si>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</si>
  <si>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</si>
  <si>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</si>
  <si>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</si>
  <si>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</si>
  <si>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</si>
  <si>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</si>
  <si>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</si>
  <si>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</si>
  <si>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</si>
  <si>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</si>
  <si>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</si>
  <si>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</si>
  <si>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</si>
  <si>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</si>
  <si>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</si>
  <si>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</si>
  <si>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</si>
  <si>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</si>
  <si>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</si>
  <si>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</si>
  <si>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</si>
  <si>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</si>
  <si>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</si>
  <si>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</si>
  <si>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</si>
  <si>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</si>
  <si>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</si>
  <si>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</si>
  <si>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</si>
  <si>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</si>
  <si>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</si>
  <si>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</si>
  <si>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</si>
  <si>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</si>
  <si>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</si>
  <si>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</si>
  <si>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</si>
  <si>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</si>
  <si>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</si>
  <si>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</si>
  <si>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</si>
  <si>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</si>
  <si>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</si>
  <si>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</si>
  <si>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</si>
  <si>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</si>
  <si>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</si>
  <si>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</si>
  <si>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</si>
  <si>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</si>
  <si>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</si>
  <si>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</si>
  <si>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</si>
  <si>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</si>
  <si>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</si>
  <si>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</si>
  <si>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</si>
  <si>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</si>
  <si>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</si>
  <si>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</si>
  <si>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</si>
  <si>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</si>
  <si>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</si>
  <si>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</si>
  <si>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</si>
  <si>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</si>
  <si>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</si>
  <si>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</si>
  <si>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</si>
  <si>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</si>
  <si>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</si>
  <si>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</si>
  <si>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</si>
  <si>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</si>
  <si>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</si>
  <si>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</si>
  <si>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</si>
  <si>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</si>
  <si>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</si>
  <si>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</si>
  <si>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</si>
  <si>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</si>
  <si>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</si>
  <si>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</si>
  <si>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</si>
  <si>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</si>
  <si>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</si>
  <si>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</si>
  <si>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</si>
  <si>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</si>
  <si>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</si>
  <si>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</si>
  <si>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</si>
  <si>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</si>
  <si>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</si>
  <si>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</si>
  <si>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</si>
  <si>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</si>
  <si>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</si>
  <si>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</si>
  <si>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</si>
  <si>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</si>
  <si>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</si>
  <si>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</si>
  <si>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</si>
  <si>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</si>
  <si>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</si>
  <si>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</si>
  <si>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</si>
  <si>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</si>
  <si>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</si>
  <si>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</si>
  <si>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</si>
  <si>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</si>
  <si>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</si>
  <si>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</si>
  <si>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</si>
  <si>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</si>
  <si>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</si>
  <si>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</si>
  <si>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</si>
  <si>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</si>
  <si>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</si>
  <si>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</si>
  <si>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</si>
  <si>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</si>
  <si>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</si>
  <si>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</si>
  <si>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</si>
  <si>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</si>
  <si>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</si>
  <si>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</si>
  <si>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</si>
  <si>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</si>
  <si>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</si>
  <si>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</si>
  <si>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</si>
  <si>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</si>
  <si>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</si>
  <si>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</si>
  <si>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</si>
  <si>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</si>
  <si>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</si>
  <si>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</si>
  <si>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</si>
  <si>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</si>
  <si>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</si>
  <si>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</si>
  <si>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</si>
  <si>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</si>
  <si>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</si>
  <si>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</si>
  <si>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</si>
  <si>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</si>
  <si>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</si>
  <si>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</si>
  <si>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</si>
  <si>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</si>
  <si>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</si>
  <si>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</si>
  <si>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</si>
  <si>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</si>
  <si>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</si>
  <si>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</si>
  <si>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</si>
  <si>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</si>
  <si>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</si>
  <si>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</si>
  <si>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</si>
  <si>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</si>
  <si>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</si>
  <si>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</si>
  <si>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</si>
  <si>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</si>
  <si>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</si>
  <si>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</si>
  <si>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</si>
  <si>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</si>
  <si>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</si>
  <si>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</si>
  <si>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</si>
  <si>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</si>
  <si>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</si>
  <si>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</si>
  <si>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</si>
  <si>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</si>
  <si>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</si>
  <si>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</si>
  <si>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</si>
  <si>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</si>
  <si>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</si>
  <si>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</si>
  <si>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</si>
  <si>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</si>
  <si>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</si>
  <si>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</si>
  <si>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</si>
  <si>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</si>
  <si>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</si>
  <si>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</si>
  <si>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</si>
  <si>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</si>
  <si>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</si>
  <si>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</si>
  <si>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</si>
  <si>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</si>
  <si>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</si>
  <si>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</si>
  <si>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</si>
  <si>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</si>
  <si>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</si>
  <si>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</si>
  <si>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</si>
  <si>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</si>
  <si>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</si>
  <si>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</si>
  <si>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</si>
  <si>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</si>
  <si>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</si>
  <si>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</si>
  <si>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</si>
  <si>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</si>
  <si>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</si>
  <si>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</si>
  <si>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</si>
  <si>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</si>
  <si>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</si>
  <si>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</si>
  <si>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</si>
  <si>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</si>
  <si>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</si>
  <si>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</si>
  <si>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</si>
  <si>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</si>
  <si>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</si>
  <si>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</si>
  <si>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</si>
  <si>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</si>
  <si>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</si>
  <si>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</si>
  <si>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</si>
  <si>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</si>
  <si>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</si>
  <si>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</si>
  <si>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</si>
  <si>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</si>
  <si>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</si>
  <si>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</si>
  <si>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</si>
  <si>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</si>
  <si>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</si>
  <si>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</si>
  <si>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</si>
  <si>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</si>
  <si>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</si>
  <si>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</si>
  <si>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</si>
  <si>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</si>
  <si>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</si>
  <si>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</si>
  <si>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</si>
  <si>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</si>
  <si>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</si>
  <si>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</si>
  <si>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</si>
  <si>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</si>
  <si>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</si>
  <si>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</si>
  <si>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</si>
  <si>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</si>
  <si>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</si>
  <si>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</si>
  <si>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</si>
  <si>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</si>
  <si>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</si>
  <si>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</si>
  <si>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</si>
  <si>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</si>
  <si>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</si>
  <si>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</si>
  <si>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</si>
  <si>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</si>
  <si>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</si>
  <si>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</si>
  <si>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</si>
  <si>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</si>
  <si>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</si>
  <si>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</si>
  <si>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</si>
  <si>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</si>
  <si>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</si>
  <si>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</si>
  <si>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</si>
  <si>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</si>
  <si>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</si>
  <si>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</si>
  <si>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</si>
  <si>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</si>
  <si>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</si>
  <si>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</si>
  <si>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</si>
  <si>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</si>
  <si>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</si>
  <si>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</si>
  <si>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</si>
  <si>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</si>
  <si>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</si>
  <si>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</si>
  <si>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</si>
  <si>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</si>
  <si>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</si>
  <si>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</si>
  <si>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</si>
  <si>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</si>
  <si>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</si>
  <si>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</si>
  <si>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</si>
  <si>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</si>
  <si>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</si>
  <si>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</si>
  <si>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</si>
  <si>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</si>
  <si>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</si>
  <si>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</si>
  <si>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</si>
  <si>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</si>
  <si>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</si>
  <si>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</si>
  <si>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</si>
  <si>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</si>
  <si>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</si>
  <si>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</si>
  <si>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</si>
  <si>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</si>
  <si>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</si>
  <si>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</si>
  <si>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</si>
  <si>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</si>
  <si>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</si>
  <si>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</si>
  <si>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</si>
  <si>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</si>
  <si>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</si>
  <si>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</si>
  <si>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</si>
  <si>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</si>
  <si>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</si>
  <si>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</si>
  <si>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</si>
  <si>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</si>
  <si>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</si>
  <si>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</si>
  <si>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</si>
  <si>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</si>
  <si>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</si>
  <si>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</si>
  <si>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</si>
  <si>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</si>
  <si>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</si>
  <si>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</si>
  <si>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</si>
  <si>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</si>
  <si>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</si>
  <si>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</si>
  <si>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</si>
  <si>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</si>
  <si>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</si>
  <si>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</si>
  <si>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</si>
  <si>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</si>
  <si>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</si>
  <si>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</si>
  <si>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</si>
  <si>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</si>
  <si>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</si>
  <si>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</si>
  <si>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</si>
  <si>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</si>
  <si>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</si>
  <si>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</si>
  <si>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</si>
  <si>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</si>
  <si>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</si>
  <si>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</si>
  <si>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</si>
  <si>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</si>
  <si>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</si>
  <si>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</si>
  <si>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</si>
  <si>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</si>
  <si>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</si>
  <si>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</si>
  <si>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</si>
  <si>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</si>
  <si>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</si>
  <si>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</si>
  <si>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</si>
  <si>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</si>
  <si>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</si>
  <si>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</si>
  <si>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</si>
  <si>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</si>
  <si>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</si>
  <si>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</si>
  <si>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</si>
  <si>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</si>
  <si>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</si>
  <si>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</si>
  <si>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</si>
  <si>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</si>
  <si>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</si>
  <si>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</si>
  <si>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</si>
  <si>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</si>
  <si>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</si>
  <si>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</si>
  <si>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</si>
  <si>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</si>
  <si>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</si>
  <si>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</si>
  <si>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</si>
  <si>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</si>
  <si>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</si>
  <si>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</si>
  <si>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</si>
  <si>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</si>
  <si>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</si>
  <si>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</si>
  <si>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</si>
  <si>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</si>
  <si>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</si>
  <si>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</si>
  <si>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</si>
  <si>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</si>
  <si>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</si>
  <si>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</si>
  <si>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</si>
  <si>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</si>
  <si>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</si>
  <si>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</si>
  <si>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</si>
  <si>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</si>
  <si>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</si>
  <si>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</si>
  <si>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</si>
  <si>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</si>
  <si>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</si>
  <si>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</si>
  <si>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</si>
  <si>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</si>
  <si>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</si>
  <si>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</si>
  <si>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</si>
  <si>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</si>
  <si>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</si>
  <si>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</si>
  <si>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</si>
  <si>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</si>
  <si>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</si>
  <si>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</si>
  <si>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</si>
  <si>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</si>
  <si>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</si>
  <si>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</si>
  <si>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</si>
  <si>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</si>
  <si>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</si>
  <si>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</si>
  <si>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</si>
  <si>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</si>
  <si>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</si>
  <si>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</si>
  <si>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</si>
  <si>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</si>
  <si>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</si>
  <si>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</si>
  <si>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</si>
  <si>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</si>
  <si>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</si>
  <si>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</si>
  <si>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</si>
  <si>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</si>
  <si>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</si>
  <si>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</si>
  <si>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</si>
  <si>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</si>
  <si>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</si>
  <si>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</si>
  <si>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</si>
  <si>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</si>
  <si>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</si>
  <si>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</si>
  <si>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</si>
  <si>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</si>
  <si>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</si>
  <si>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</si>
  <si>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</si>
  <si>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</si>
  <si>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</si>
  <si>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</si>
  <si>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</si>
  <si>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</si>
  <si>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</si>
  <si>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</si>
  <si>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</si>
  <si>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</si>
  <si>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</si>
  <si>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</si>
  <si>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</si>
  <si>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</si>
  <si>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</si>
  <si>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</si>
  <si>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</si>
  <si>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</si>
  <si>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</si>
  <si>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</si>
  <si>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</si>
  <si>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</si>
  <si>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</si>
  <si>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</si>
  <si>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</si>
  <si>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</si>
  <si>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</si>
  <si>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</si>
  <si>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</si>
  <si>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</si>
  <si>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</si>
  <si>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</si>
  <si>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</si>
  <si>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</si>
  <si>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</si>
  <si>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</si>
  <si>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</si>
  <si>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</si>
  <si>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</si>
  <si>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</si>
  <si>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</si>
  <si>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</si>
  <si>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</si>
  <si>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</si>
  <si>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</si>
  <si>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</si>
  <si>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</si>
  <si>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</si>
  <si>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</si>
  <si>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</si>
  <si>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</si>
  <si>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</si>
  <si>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</si>
  <si>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</si>
  <si>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</si>
  <si>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</si>
  <si>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</si>
  <si>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</si>
  <si>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</si>
  <si>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</si>
  <si>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</si>
  <si>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</si>
  <si>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</si>
  <si>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</si>
  <si>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</si>
  <si>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</si>
  <si>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</si>
  <si>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</si>
  <si>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</si>
  <si>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</si>
  <si>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</si>
  <si>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</si>
  <si>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</si>
  <si>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</si>
  <si>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</si>
  <si>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</si>
  <si>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</si>
  <si>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</si>
  <si>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</si>
  <si>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</si>
  <si>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</si>
  <si>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</si>
  <si>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</si>
  <si>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</si>
  <si>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</si>
  <si>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</si>
  <si>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</si>
  <si>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</si>
  <si>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</si>
  <si>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</si>
  <si>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</si>
  <si>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</si>
  <si>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</si>
  <si>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</si>
  <si>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</si>
  <si>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</si>
  <si>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</si>
  <si>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</si>
  <si>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</si>
  <si>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</si>
  <si>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</si>
  <si>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</si>
  <si>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</si>
  <si>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</si>
  <si>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</si>
  <si>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</si>
  <si>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</si>
  <si>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</si>
  <si>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</si>
  <si>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</si>
  <si>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</si>
  <si>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</si>
  <si>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</si>
  <si>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</si>
  <si>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</si>
  <si>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</si>
  <si>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</si>
  <si>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</si>
  <si>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</si>
  <si>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</si>
  <si>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</si>
  <si>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</si>
  <si>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</si>
  <si>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</si>
  <si>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</si>
  <si>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</si>
  <si>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</si>
  <si>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</si>
  <si>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</si>
  <si>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</si>
  <si>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</si>
  <si>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</si>
  <si>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</si>
  <si>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</si>
  <si>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</si>
  <si>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</si>
  <si>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</si>
  <si>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</si>
  <si>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</si>
  <si>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</si>
  <si>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</si>
  <si>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</si>
  <si>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</si>
  <si>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</si>
  <si>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</si>
  <si>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</si>
  <si>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</si>
  <si>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</si>
  <si>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</si>
  <si>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</si>
  <si>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</si>
  <si>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</si>
  <si>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</si>
  <si>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</si>
  <si>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</si>
  <si>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</si>
  <si>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</si>
  <si>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</si>
  <si>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</si>
  <si>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</si>
  <si>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</si>
  <si>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</si>
  <si>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</si>
  <si>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</si>
  <si>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</si>
  <si>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</si>
  <si>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</si>
  <si>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</si>
  <si>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</si>
  <si>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</si>
  <si>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</si>
  <si>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</si>
  <si>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</si>
  <si>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</si>
  <si>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</si>
  <si>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</si>
  <si>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</si>
  <si>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</si>
  <si>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</si>
  <si>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</si>
  <si>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</si>
  <si>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</si>
  <si>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</si>
  <si>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</si>
  <si>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</si>
  <si>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</si>
  <si>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</si>
  <si>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</si>
  <si>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</si>
  <si>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</si>
  <si>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</si>
  <si>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</si>
  <si>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</si>
  <si>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</si>
  <si>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</si>
  <si>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</si>
  <si>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</si>
  <si>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</si>
  <si>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</si>
  <si>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</si>
  <si>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</si>
  <si>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</si>
  <si>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</si>
  <si>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</si>
  <si>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</si>
  <si>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</si>
  <si>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</si>
  <si>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</si>
  <si>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</si>
  <si>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</si>
  <si>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</si>
  <si>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</si>
  <si>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</si>
  <si>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</si>
  <si>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</si>
  <si>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</si>
  <si>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</si>
  <si>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</si>
  <si>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</si>
  <si>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</si>
  <si>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</si>
  <si>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</si>
  <si>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</si>
  <si>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</si>
  <si>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</si>
  <si>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</si>
  <si>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</si>
  <si>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</si>
  <si>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</si>
  <si>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</si>
  <si>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</si>
  <si>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</si>
  <si>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</si>
  <si>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</si>
  <si>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</si>
  <si>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</si>
  <si>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</si>
  <si>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</si>
  <si>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</si>
  <si>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</si>
  <si>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</si>
  <si>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</si>
  <si>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</si>
  <si>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</si>
  <si>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</si>
  <si>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</si>
  <si>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</si>
  <si>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</si>
  <si>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</si>
  <si>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</si>
  <si>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</si>
  <si>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</si>
  <si>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</si>
  <si>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</si>
  <si>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</si>
  <si>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</si>
  <si>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</si>
  <si>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</si>
  <si>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</si>
  <si>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</si>
  <si>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</si>
  <si>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</si>
  <si>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</si>
  <si>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</si>
  <si>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</si>
  <si>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</si>
  <si>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</si>
  <si>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</si>
  <si>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</si>
  <si>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</si>
  <si>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</si>
  <si>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</si>
  <si>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</si>
  <si>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</si>
  <si>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</si>
  <si>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</si>
  <si>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</si>
  <si>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</si>
  <si>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</si>
  <si>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</si>
  <si>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</si>
  <si>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</si>
  <si>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</si>
  <si>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</si>
  <si>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</si>
  <si>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</si>
  <si>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</si>
  <si>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</si>
  <si>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</si>
  <si>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</si>
  <si>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</si>
  <si>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</si>
  <si>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</si>
  <si>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</si>
  <si>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</si>
  <si>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</si>
  <si>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</si>
  <si>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</si>
  <si>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</si>
  <si>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</si>
  <si>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</si>
  <si>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</si>
  <si>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</si>
  <si>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</si>
  <si>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</si>
  <si>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</si>
  <si>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</si>
  <si>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</si>
  <si>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</si>
  <si>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</si>
  <si>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</si>
  <si>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</si>
  <si>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</si>
  <si>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</si>
  <si>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</si>
  <si>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</si>
  <si>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</si>
  <si>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</si>
  <si>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</si>
  <si>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</si>
  <si>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</si>
  <si>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</si>
  <si>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</si>
  <si>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</si>
  <si>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</si>
  <si>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</si>
  <si>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</si>
  <si>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</si>
  <si>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</si>
  <si>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</si>
  <si>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</si>
  <si>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</si>
  <si>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</si>
  <si>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</si>
  <si>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</si>
  <si>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</si>
  <si>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</si>
  <si>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</si>
  <si>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</si>
  <si>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</si>
  <si>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</si>
  <si>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</si>
  <si>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</si>
  <si>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</si>
  <si>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</si>
  <si>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</si>
  <si>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</si>
  <si>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</si>
  <si>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</si>
  <si>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</si>
  <si>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</si>
  <si>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</si>
  <si>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</si>
  <si>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</si>
  <si>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</si>
  <si>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</si>
  <si>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</si>
  <si>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</si>
  <si>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</si>
  <si>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</si>
  <si>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</si>
  <si>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</si>
  <si>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</si>
  <si>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</si>
  <si>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</si>
  <si>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</si>
  <si>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</si>
  <si>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</si>
  <si>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</si>
  <si>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</si>
  <si>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</si>
  <si>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</si>
  <si>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</si>
  <si>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</si>
  <si>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</si>
  <si>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</si>
  <si>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</si>
  <si>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</si>
  <si>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</si>
  <si>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</si>
  <si>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</si>
  <si>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</si>
  <si>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</si>
  <si>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</si>
  <si>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</si>
  <si>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</si>
  <si>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</si>
  <si>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</si>
  <si>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</si>
  <si>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</si>
  <si>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</si>
  <si>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</si>
  <si>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</si>
  <si>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</si>
  <si>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</si>
  <si>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</si>
  <si>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</si>
  <si>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</si>
  <si>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</si>
  <si>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</si>
  <si>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</si>
  <si>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</si>
  <si>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</si>
  <si>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</si>
  <si>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</si>
  <si>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</si>
  <si>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</si>
  <si>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</si>
  <si>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</si>
  <si>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</si>
  <si>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</si>
  <si>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</si>
  <si>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</si>
  <si>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</si>
  <si>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</si>
  <si>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</si>
  <si>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</si>
  <si>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</si>
  <si>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</si>
  <si>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</si>
  <si>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</si>
  <si>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</si>
  <si>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</si>
  <si>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</si>
  <si>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</si>
  <si>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</si>
  <si>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</si>
  <si>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</si>
  <si>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</si>
  <si>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</si>
  <si>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</si>
  <si>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</si>
  <si>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</si>
  <si>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</si>
  <si>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</si>
  <si>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</si>
  <si>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</si>
  <si>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</si>
  <si>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</si>
  <si>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</si>
  <si>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</si>
  <si>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</si>
  <si>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</si>
  <si>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</si>
  <si>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</si>
  <si>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</si>
  <si>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</si>
  <si>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</si>
  <si>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</si>
  <si>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</si>
  <si>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</si>
  <si>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</si>
  <si>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</si>
  <si>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</si>
  <si>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</si>
  <si>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</si>
  <si>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</si>
  <si>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</si>
  <si>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</si>
  <si>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</si>
  <si>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</si>
  <si>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</si>
  <si>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</si>
  <si>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</si>
  <si>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</si>
  <si>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</si>
  <si>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</si>
  <si>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</si>
  <si>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</si>
  <si>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</si>
  <si>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</si>
  <si>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</si>
  <si>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</si>
  <si>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</si>
  <si>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</si>
  <si>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</si>
  <si>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</si>
  <si>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</si>
  <si>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</si>
  <si>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</si>
  <si>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</si>
  <si>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</si>
  <si>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</si>
  <si>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</si>
  <si>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</si>
  <si>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</si>
  <si>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</si>
  <si>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</si>
  <si>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</si>
  <si>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</si>
  <si>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</si>
  <si>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</si>
  <si>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</si>
  <si>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</si>
  <si>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</si>
  <si>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</si>
  <si>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</si>
  <si>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</si>
  <si>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</si>
  <si>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</si>
  <si>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</si>
  <si>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</si>
  <si>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</si>
  <si>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</si>
  <si>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</si>
  <si>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</si>
  <si>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</si>
  <si>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</si>
  <si>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</si>
  <si>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</si>
  <si>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</si>
  <si>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</si>
  <si>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</si>
  <si>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</si>
  <si>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</si>
  <si>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</si>
  <si>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</si>
  <si>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</si>
  <si>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</si>
  <si>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</si>
  <si>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</si>
  <si>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</si>
  <si>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</si>
  <si>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</si>
  <si>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</si>
  <si>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</si>
  <si>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</si>
  <si>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</si>
  <si>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</si>
  <si>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</si>
  <si>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</si>
  <si>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</si>
  <si>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</si>
  <si>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</si>
  <si>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</si>
  <si>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</si>
  <si>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</si>
  <si>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</si>
  <si>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</si>
  <si>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</si>
  <si>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</si>
  <si>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</si>
  <si>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</si>
  <si>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</si>
  <si>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</si>
  <si>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</si>
  <si>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</si>
  <si>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</si>
  <si>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</si>
  <si>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</si>
  <si>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</si>
  <si>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</si>
  <si>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</si>
  <si>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</si>
  <si>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</si>
  <si>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</si>
  <si>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</si>
  <si>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</si>
  <si>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</si>
  <si>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</si>
  <si>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</si>
  <si>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</si>
  <si>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</si>
  <si>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</si>
  <si>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</si>
  <si>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</si>
  <si>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</si>
  <si>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</si>
  <si>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</si>
  <si>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</si>
  <si>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</si>
  <si>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</si>
  <si>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</si>
  <si>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</si>
  <si>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</si>
  <si>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</si>
  <si>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</si>
  <si>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</si>
  <si>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</si>
  <si>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</si>
  <si>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</si>
  <si>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</si>
  <si>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</si>
  <si>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</si>
  <si>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</si>
  <si>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</si>
  <si>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</si>
  <si>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</si>
  <si>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</si>
  <si>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</si>
  <si>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</si>
  <si>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</si>
  <si>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</si>
  <si>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</si>
  <si>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</si>
  <si>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</si>
  <si>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</si>
  <si>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</si>
  <si>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</si>
  <si>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</si>
  <si>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</si>
  <si>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</si>
  <si>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</si>
  <si>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</si>
  <si>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</si>
  <si>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</si>
  <si>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</si>
  <si>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</si>
  <si>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</si>
  <si>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</si>
  <si>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</si>
  <si>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</si>
  <si>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</si>
  <si>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</si>
  <si>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</si>
  <si>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</si>
  <si>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</si>
  <si>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</si>
  <si>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</si>
  <si>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</si>
  <si>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</si>
  <si>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</si>
  <si>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</si>
  <si>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</si>
  <si>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</si>
  <si>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</si>
  <si>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</si>
  <si>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</si>
  <si>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</si>
  <si>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</si>
  <si>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</si>
  <si>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</si>
  <si>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</si>
  <si>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</si>
  <si>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</si>
  <si>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</si>
  <si>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</si>
  <si>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</si>
  <si>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</si>
  <si>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</si>
  <si>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</si>
  <si>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</si>
  <si>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</si>
  <si>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</si>
  <si>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</si>
  <si>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</si>
  <si>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</si>
  <si>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</si>
  <si>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</si>
  <si>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</si>
  <si>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</si>
  <si>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</si>
  <si>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</si>
  <si>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</si>
  <si>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</si>
  <si>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</si>
  <si>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</si>
  <si>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</si>
  <si>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</si>
  <si>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</si>
  <si>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</si>
  <si>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</si>
  <si>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</si>
  <si>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</si>
  <si>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</si>
  <si>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</si>
  <si>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</si>
  <si>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</si>
  <si>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</si>
  <si>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</si>
  <si>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</si>
  <si>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</si>
  <si>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</si>
  <si>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</si>
  <si>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</si>
  <si>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</si>
  <si>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</si>
  <si>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</si>
  <si>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</si>
  <si>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</si>
  <si>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</si>
  <si>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</si>
  <si>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</si>
  <si>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</si>
  <si>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</si>
  <si>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</si>
  <si>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</si>
  <si>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</si>
  <si>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</si>
  <si>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</si>
  <si>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</si>
  <si>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</si>
  <si>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</si>
  <si>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</si>
  <si>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</si>
  <si>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</si>
  <si>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</si>
  <si>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</si>
  <si>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</si>
  <si>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</si>
  <si>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</si>
  <si>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</si>
  <si>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</si>
  <si>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</si>
  <si>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</si>
  <si>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</si>
  <si>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</si>
  <si>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</si>
  <si>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</si>
  <si>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</si>
  <si>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</si>
  <si>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</si>
  <si>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</si>
  <si>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</si>
  <si>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</si>
  <si>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</si>
  <si>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</si>
  <si>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</si>
  <si>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</si>
  <si>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</si>
  <si>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</si>
  <si>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</si>
  <si>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</si>
  <si>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</si>
  <si>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</si>
  <si>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</si>
  <si>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</si>
  <si>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</si>
  <si>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</si>
  <si>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</si>
  <si>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</si>
  <si>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</si>
  <si>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</si>
  <si>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</si>
  <si>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</si>
  <si>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</si>
  <si>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</si>
  <si>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</si>
  <si>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</si>
  <si>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</si>
  <si>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</si>
  <si>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</si>
  <si>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</si>
  <si>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</si>
  <si>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</si>
  <si>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</si>
  <si>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</si>
  <si>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</si>
  <si>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</si>
  <si>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</si>
  <si>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</si>
  <si>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</si>
  <si>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</si>
  <si>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</si>
  <si>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</si>
  <si>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</si>
  <si>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</si>
  <si>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</si>
  <si>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</si>
  <si>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</si>
  <si>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</si>
  <si>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</si>
  <si>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</si>
  <si>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</si>
  <si>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</si>
  <si>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</si>
  <si>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</si>
  <si>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</si>
  <si>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</si>
  <si>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</si>
  <si>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</si>
  <si>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</si>
  <si>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</si>
  <si>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</si>
  <si>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</si>
  <si>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</si>
  <si>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</si>
  <si>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</si>
  <si>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</si>
  <si>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</si>
  <si>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</si>
  <si>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</si>
  <si>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</si>
  <si>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</si>
  <si>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</si>
  <si>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</si>
  <si>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</si>
  <si>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</si>
  <si>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</si>
  <si>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</si>
  <si>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</si>
  <si>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</si>
  <si>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</si>
  <si>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</si>
  <si>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</si>
  <si>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</si>
  <si>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</si>
  <si>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</si>
  <si>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</si>
  <si>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</si>
  <si>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</si>
  <si>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</si>
  <si>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</si>
  <si>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</si>
  <si>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</si>
  <si>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</si>
  <si>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</si>
  <si>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</si>
  <si>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</si>
  <si>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</si>
  <si>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</si>
  <si>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</si>
  <si>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</si>
  <si>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</si>
  <si>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</si>
  <si>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</si>
  <si>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</si>
  <si>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</si>
  <si>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</si>
  <si>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</si>
  <si>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</si>
  <si>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</si>
  <si>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</si>
  <si>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</si>
  <si>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</si>
  <si>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</si>
  <si>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</si>
  <si>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</si>
  <si>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</si>
  <si>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</si>
  <si>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</si>
  <si>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</si>
  <si>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</si>
  <si>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</si>
  <si>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</si>
  <si>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</si>
  <si>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</si>
  <si>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</si>
  <si>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</si>
  <si>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</si>
  <si>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</si>
  <si>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</si>
  <si>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</si>
  <si>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</si>
  <si>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</si>
  <si>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</si>
  <si>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</si>
  <si>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</si>
  <si>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</si>
  <si>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</si>
  <si>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</si>
  <si>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</si>
  <si>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</si>
  <si>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</si>
  <si>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</si>
  <si>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</si>
  <si>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</si>
  <si>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</si>
  <si>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</si>
  <si>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</si>
  <si>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</si>
  <si>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</si>
  <si>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</si>
  <si>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</si>
  <si>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</si>
  <si>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</si>
  <si>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</si>
  <si>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</si>
  <si>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</si>
  <si>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</si>
  <si>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</si>
  <si>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</si>
  <si>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</si>
  <si>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</si>
  <si>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</si>
  <si>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</si>
  <si>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</si>
  <si>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</si>
  <si>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</si>
  <si>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</si>
  <si>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</si>
  <si>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</si>
  <si>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</si>
  <si>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</si>
  <si>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</si>
  <si>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</si>
  <si>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</si>
  <si>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</si>
  <si>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</si>
  <si>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</si>
  <si>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</si>
  <si>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</si>
  <si>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</si>
  <si>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</si>
  <si>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</si>
  <si>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</si>
  <si>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</si>
  <si>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</si>
  <si>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</si>
  <si>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</si>
  <si>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</si>
  <si>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</si>
  <si>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</si>
  <si>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</si>
  <si>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</si>
  <si>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</si>
  <si>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</si>
  <si>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</si>
  <si>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</si>
  <si>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</si>
  <si>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</si>
  <si>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</si>
  <si>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</si>
  <si>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</si>
  <si>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</si>
  <si>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</si>
  <si>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</si>
  <si>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</si>
  <si>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</si>
  <si>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</si>
  <si>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</si>
  <si>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</si>
  <si>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</si>
  <si>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</si>
  <si>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</si>
  <si>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</si>
  <si>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</si>
  <si>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</si>
  <si>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</si>
  <si>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</si>
  <si>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</si>
  <si>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</si>
  <si>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</si>
  <si>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</si>
  <si>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</si>
  <si>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</si>
  <si>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</si>
  <si>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</si>
  <si>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</si>
  <si>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</si>
  <si>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</si>
  <si>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</si>
  <si>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</si>
  <si>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</si>
  <si>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</si>
  <si>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</si>
  <si>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</si>
  <si>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</si>
  <si>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</si>
  <si>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</si>
  <si>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</si>
  <si>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</si>
  <si>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</si>
  <si>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</si>
  <si>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</si>
  <si>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</si>
  <si>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</si>
  <si>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</si>
  <si>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</si>
  <si>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</si>
  <si>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</si>
  <si>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</si>
  <si>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</si>
  <si>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</si>
  <si>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</si>
  <si>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</si>
  <si>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</si>
  <si>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</si>
  <si>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</si>
  <si>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</si>
  <si>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</si>
  <si>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</si>
  <si>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</si>
  <si>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</si>
  <si>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</si>
  <si>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</si>
  <si>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</si>
  <si>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</si>
  <si>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</si>
  <si>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</si>
  <si>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</si>
  <si>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</si>
  <si>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</si>
  <si>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</si>
  <si>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</si>
  <si>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</si>
  <si>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</si>
  <si>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</si>
  <si>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</si>
  <si>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</si>
  <si>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</si>
  <si>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</si>
  <si>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</si>
  <si>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</si>
  <si>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</si>
  <si>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</si>
  <si>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</si>
  <si>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</si>
  <si>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</si>
  <si>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</si>
  <si>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</si>
  <si>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</si>
  <si>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</si>
  <si>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</si>
  <si>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</si>
  <si>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</si>
  <si>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</si>
  <si>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</si>
  <si>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</si>
  <si>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</si>
  <si>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</si>
  <si>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</si>
  <si>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</si>
  <si>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</si>
  <si>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</si>
  <si>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</si>
  <si>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</si>
  <si>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</si>
  <si>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</si>
  <si>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</si>
  <si>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</si>
  <si>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</si>
  <si>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</si>
  <si>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</si>
  <si>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</si>
  <si>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</si>
  <si>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</si>
  <si>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</si>
  <si>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</si>
  <si>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</si>
  <si>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</si>
  <si>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</si>
  <si>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</si>
  <si>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</si>
  <si>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</si>
  <si>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</si>
  <si>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</si>
  <si>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</si>
  <si>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</si>
  <si>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</si>
  <si>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</si>
  <si>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</si>
  <si>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</si>
  <si>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</si>
  <si>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</si>
  <si>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</si>
  <si>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</si>
  <si>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</si>
  <si>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</si>
  <si>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</si>
  <si>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</si>
  <si>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</si>
  <si>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</si>
  <si>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</si>
  <si>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</si>
  <si>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</si>
  <si>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</si>
  <si>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</si>
  <si>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</si>
  <si>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</si>
  <si>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</si>
  <si>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</si>
  <si>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</si>
  <si>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</si>
  <si>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</si>
  <si>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</si>
  <si>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</si>
  <si>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</si>
  <si>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</si>
  <si>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</si>
  <si>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</si>
  <si>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</si>
  <si>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</si>
  <si>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</si>
  <si>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</si>
  <si>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</si>
  <si>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</si>
  <si>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</si>
  <si>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</si>
  <si>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</si>
  <si>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</si>
  <si>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</si>
  <si>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</si>
  <si>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</si>
  <si>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</si>
  <si>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</si>
  <si>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</si>
  <si>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</si>
  <si>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</si>
  <si>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</si>
  <si>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</si>
  <si>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</si>
  <si>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</si>
  <si>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</si>
  <si>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</si>
  <si>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</si>
  <si>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</si>
  <si>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</si>
  <si>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</si>
  <si>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</si>
  <si>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</si>
  <si>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</si>
  <si>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</si>
  <si>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</si>
  <si>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</si>
  <si>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</si>
  <si>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</si>
  <si>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</si>
  <si>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</si>
  <si>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</si>
  <si>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</si>
  <si>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</si>
  <si>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</si>
  <si>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</si>
  <si>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</si>
  <si>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</si>
  <si>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</si>
  <si>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</si>
  <si>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</si>
  <si>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</si>
  <si>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</si>
  <si>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</si>
  <si>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</si>
  <si>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</si>
  <si>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</si>
  <si>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</si>
  <si>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</si>
  <si>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</si>
  <si>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</si>
  <si>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</si>
  <si>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</si>
  <si>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</si>
  <si>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</si>
  <si>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</si>
  <si>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</si>
  <si>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</si>
  <si>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</si>
  <si>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</si>
  <si>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</si>
  <si>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</si>
  <si>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</si>
  <si>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</si>
  <si>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</si>
  <si>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</si>
  <si>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</si>
  <si>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</si>
  <si>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</si>
  <si>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</si>
  <si>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</si>
  <si>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</si>
  <si>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</si>
  <si>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</si>
  <si>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</si>
  <si>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</si>
  <si>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</si>
  <si>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</si>
  <si>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</si>
  <si>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</si>
  <si>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</si>
  <si>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</si>
  <si>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</si>
  <si>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</si>
  <si>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</si>
  <si>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</si>
  <si>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</si>
  <si>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</si>
  <si>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</si>
  <si>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</si>
  <si>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</si>
  <si>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</si>
  <si>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</si>
  <si>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</si>
  <si>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</si>
  <si>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</si>
  <si>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</si>
  <si>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</si>
  <si>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</si>
  <si>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</si>
  <si>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</si>
  <si>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</si>
  <si>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</si>
  <si>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</si>
  <si>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</si>
  <si>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</si>
  <si>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</si>
  <si>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</si>
  <si>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</si>
  <si>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</si>
  <si>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</si>
  <si>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</si>
  <si>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</si>
  <si>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</si>
  <si>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</si>
  <si>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</si>
  <si>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</si>
  <si>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</si>
  <si>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</si>
  <si>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</si>
  <si>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</si>
  <si>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</si>
  <si>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</si>
  <si>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</si>
  <si>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</si>
  <si>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</si>
  <si>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</si>
  <si>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</si>
  <si>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</si>
  <si>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</si>
  <si>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</si>
  <si>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</si>
  <si>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</si>
  <si>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</si>
  <si>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</si>
  <si>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</si>
  <si>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</si>
  <si>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</si>
  <si>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</si>
  <si>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</si>
  <si>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</si>
  <si>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</si>
  <si>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</si>
  <si>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</si>
  <si>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</si>
  <si>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</si>
  <si>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</si>
  <si>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</si>
  <si>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</si>
  <si>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</si>
  <si>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</si>
  <si>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</si>
  <si>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</si>
  <si>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</si>
  <si>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</si>
  <si>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</si>
  <si>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</si>
  <si>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</si>
  <si>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</si>
  <si>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</si>
  <si>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</si>
  <si>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</si>
  <si>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</si>
  <si>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</si>
  <si>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</si>
  <si>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</si>
  <si>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</si>
  <si>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</si>
  <si>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</si>
  <si>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</si>
  <si>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</si>
  <si>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</si>
  <si>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</si>
  <si>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</si>
  <si>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</si>
  <si>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</si>
  <si>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</si>
  <si>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</si>
  <si>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</si>
  <si>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</si>
  <si>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</si>
  <si>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</si>
  <si>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</si>
  <si>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</si>
  <si>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</si>
  <si>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</si>
  <si>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</si>
  <si>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</si>
  <si>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</si>
  <si>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</si>
  <si>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</si>
  <si>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</si>
  <si>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</si>
  <si>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</si>
  <si>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</si>
  <si>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</si>
  <si>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</si>
  <si>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</si>
  <si>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</si>
  <si>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</si>
  <si>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</si>
  <si>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</si>
  <si>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</si>
  <si>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</si>
  <si>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</si>
  <si>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</si>
  <si>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</si>
  <si>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</si>
  <si>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</si>
  <si>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</si>
  <si>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</si>
  <si>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</si>
  <si>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</si>
  <si>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</si>
  <si>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</si>
  <si>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</si>
  <si>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</si>
  <si>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</si>
  <si>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</si>
  <si>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</si>
  <si>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</si>
  <si>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</si>
  <si>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</si>
  <si>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</si>
  <si>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</si>
  <si>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</si>
  <si>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</si>
  <si>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</si>
  <si>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</si>
  <si>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</si>
  <si>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</si>
  <si>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</si>
  <si>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</si>
  <si>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</si>
  <si>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</si>
  <si>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</si>
  <si>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</si>
  <si>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</si>
  <si>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</si>
  <si>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</si>
  <si>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</si>
  <si>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</si>
  <si>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</si>
  <si>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</si>
  <si>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</si>
  <si>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</si>
  <si>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</si>
  <si>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</si>
  <si>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</si>
  <si>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</si>
  <si>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</si>
  <si>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</si>
  <si>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</si>
  <si>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</si>
  <si>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</si>
  <si>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</si>
  <si>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</si>
  <si>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</si>
  <si>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</si>
  <si>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</si>
  <si>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</si>
  <si>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</si>
  <si>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</si>
  <si>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</si>
  <si>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</si>
  <si>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</si>
  <si>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</si>
  <si>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</si>
  <si>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</si>
  <si>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</si>
  <si>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</si>
  <si>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</si>
  <si>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</si>
  <si>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</si>
  <si>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</si>
  <si>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</si>
  <si>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</si>
  <si>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</si>
  <si>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</si>
  <si>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</si>
  <si>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</si>
  <si>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</si>
  <si>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</si>
  <si>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</si>
  <si>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</si>
  <si>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</si>
  <si>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</si>
  <si>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</si>
  <si>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</si>
  <si>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</si>
  <si>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</si>
  <si>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</si>
  <si>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</si>
  <si>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</si>
  <si>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</si>
  <si>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</si>
  <si>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</si>
  <si>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</si>
  <si>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</si>
  <si>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</si>
  <si>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</si>
  <si>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</si>
  <si>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</si>
  <si>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</si>
  <si>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</si>
  <si>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</si>
  <si>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</si>
  <si>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</si>
  <si>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</si>
  <si>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</si>
  <si>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</si>
  <si>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</si>
  <si>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</si>
  <si>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</si>
  <si>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</si>
  <si>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</si>
  <si>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</si>
  <si>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</si>
  <si>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</si>
  <si>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</si>
  <si>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</si>
  <si>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</si>
  <si>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</si>
  <si>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</si>
  <si>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</si>
  <si>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</si>
  <si>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</si>
  <si>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</si>
  <si>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</si>
  <si>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</si>
  <si>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</si>
  <si>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</si>
  <si>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</si>
  <si>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</si>
  <si>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</si>
  <si>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</si>
  <si>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</si>
  <si>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</si>
  <si>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</si>
  <si>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</si>
  <si>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</si>
  <si>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</si>
  <si>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</si>
  <si>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</si>
  <si>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</si>
  <si>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</si>
  <si>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</si>
  <si>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</si>
  <si>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</si>
  <si>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</si>
  <si>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</si>
  <si>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</si>
  <si>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</si>
  <si>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</si>
  <si>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</si>
  <si>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</si>
  <si>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</si>
  <si>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</si>
  <si>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</si>
  <si>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</si>
  <si>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</si>
  <si>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</si>
  <si>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</si>
  <si>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</si>
  <si>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</si>
  <si>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</si>
  <si>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</si>
  <si>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</si>
  <si>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</si>
  <si>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</si>
  <si>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</si>
  <si>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</si>
  <si>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</si>
  <si>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</si>
  <si>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</si>
  <si>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</si>
  <si>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</si>
  <si>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</si>
  <si>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</si>
  <si>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</si>
  <si>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</si>
  <si>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</si>
  <si>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</si>
  <si>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</si>
  <si>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</si>
  <si>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</si>
  <si>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</si>
  <si>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</si>
  <si>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</si>
  <si>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</si>
  <si>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</si>
  <si>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</si>
  <si>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</si>
  <si>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</si>
  <si>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</si>
  <si>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</si>
  <si>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</si>
  <si>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</si>
  <si>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</si>
  <si>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</si>
  <si>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</si>
  <si>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</si>
  <si>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</si>
  <si>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</si>
  <si>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</si>
  <si>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</si>
  <si>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</si>
  <si>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</si>
  <si>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</si>
  <si>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</si>
  <si>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</si>
  <si>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</si>
  <si>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</si>
  <si>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</si>
  <si>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</si>
  <si>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</si>
  <si>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</si>
  <si>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</si>
  <si>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</si>
  <si>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</si>
  <si>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</si>
  <si>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</si>
  <si>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</si>
  <si>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</si>
  <si>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</si>
  <si>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</si>
  <si>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</si>
  <si>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</si>
  <si>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</si>
  <si>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</si>
  <si>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</si>
  <si>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</si>
  <si>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</si>
  <si>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</si>
  <si>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</si>
  <si>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</si>
  <si>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</si>
  <si>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</si>
  <si>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</si>
  <si>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</si>
  <si>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</si>
  <si>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</si>
  <si>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</si>
  <si>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</si>
  <si>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</si>
  <si>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</si>
  <si>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</si>
  <si>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</si>
  <si>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</si>
  <si>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</si>
  <si>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</si>
  <si>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</si>
  <si>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</si>
  <si>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</si>
  <si>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</si>
  <si>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</si>
  <si>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</si>
  <si>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</si>
  <si>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</si>
  <si>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</si>
  <si>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</si>
  <si>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</si>
  <si>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</si>
  <si>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</si>
  <si>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</si>
  <si>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</si>
  <si>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</si>
  <si>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</si>
  <si>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</si>
  <si>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</si>
  <si>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</si>
  <si>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</si>
  <si>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</si>
  <si>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</si>
  <si>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</si>
  <si>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</si>
  <si>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</si>
  <si>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</si>
  <si>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</si>
  <si>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</si>
  <si>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</si>
  <si>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</si>
  <si>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</si>
  <si>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</si>
  <si>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</si>
  <si>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</si>
  <si>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</si>
  <si>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</si>
  <si>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</si>
  <si>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</si>
  <si>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</si>
  <si>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</si>
  <si>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</si>
  <si>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</si>
  <si>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</si>
  <si>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</si>
  <si>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</si>
  <si>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</si>
  <si>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</si>
  <si>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</si>
  <si>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</si>
  <si>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</si>
  <si>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</si>
  <si>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</si>
  <si>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</si>
  <si>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</si>
  <si>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</si>
  <si>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</si>
  <si>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</si>
  <si>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</si>
  <si>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</si>
  <si>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</si>
  <si>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</si>
  <si>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</si>
  <si>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</si>
  <si>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</si>
  <si>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</si>
  <si>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</si>
  <si>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</si>
  <si>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</si>
  <si>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</si>
  <si>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</si>
  <si>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</si>
  <si>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</si>
  <si>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</si>
  <si>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</si>
  <si>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</si>
  <si>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</si>
  <si>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</si>
  <si>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</si>
  <si>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</si>
  <si>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</si>
  <si>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</si>
  <si>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</si>
  <si>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</si>
  <si>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</si>
  <si>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</si>
  <si>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</si>
  <si>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</si>
  <si>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</si>
  <si>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</si>
  <si>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</si>
  <si>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</si>
  <si>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</si>
  <si>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</si>
  <si>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</si>
  <si>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</si>
  <si>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</si>
  <si>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</si>
  <si>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</si>
  <si>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</si>
  <si>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</si>
  <si>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</si>
  <si>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</si>
  <si>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</si>
  <si>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</si>
  <si>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</si>
  <si>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</si>
  <si>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</si>
  <si>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</si>
  <si>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</si>
  <si>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</si>
  <si>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</si>
  <si>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</si>
  <si>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</si>
  <si>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</si>
  <si>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</si>
  <si>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</si>
  <si>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</si>
  <si>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</si>
  <si>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</si>
  <si>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</si>
  <si>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</si>
  <si>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</si>
  <si>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</si>
  <si>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</si>
  <si>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</si>
  <si>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</si>
  <si>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</si>
  <si>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</si>
  <si>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</si>
  <si>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</si>
  <si>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</si>
  <si>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</si>
  <si>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</si>
  <si>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</si>
  <si>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</si>
  <si>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</si>
  <si>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</si>
  <si>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</si>
  <si>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</si>
  <si>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</si>
  <si>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</si>
  <si>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</si>
  <si>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</si>
  <si>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</si>
  <si>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</si>
  <si>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</si>
  <si>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</si>
  <si>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</si>
  <si>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</si>
  <si>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</si>
  <si>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</si>
  <si>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</si>
  <si>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</si>
  <si>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</si>
  <si>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</si>
  <si>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</si>
  <si>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</si>
  <si>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</si>
  <si>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</si>
  <si>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</si>
  <si>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</si>
  <si>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</si>
  <si>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</si>
  <si>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</si>
  <si>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</si>
  <si>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</si>
  <si>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</si>
  <si>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</si>
  <si>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</si>
  <si>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</si>
  <si>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</si>
  <si>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</si>
  <si>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</si>
  <si>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</si>
  <si>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</si>
  <si>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</si>
  <si>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</si>
  <si>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</si>
  <si>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</si>
  <si>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</si>
  <si>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</si>
  <si>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</si>
  <si>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</si>
  <si>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</si>
  <si>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</si>
  <si>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</si>
  <si>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</si>
  <si>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</si>
  <si>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</si>
  <si>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</si>
  <si>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</si>
  <si>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</si>
  <si>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</si>
  <si>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</si>
  <si>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</si>
  <si>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</si>
  <si>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</si>
  <si>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</si>
  <si>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</si>
  <si>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</si>
  <si>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</si>
  <si>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</si>
  <si>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</si>
  <si>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</si>
  <si>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</si>
  <si>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</si>
  <si>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</si>
  <si>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</si>
  <si>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</si>
  <si>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</si>
  <si>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</si>
  <si>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</si>
  <si>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</si>
  <si>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</si>
  <si>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</si>
  <si>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</si>
  <si>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</si>
  <si>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</si>
  <si>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</si>
  <si>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</si>
  <si>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</si>
  <si>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</si>
  <si>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</si>
  <si>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</si>
  <si>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</si>
  <si>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</si>
  <si>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</si>
  <si>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</si>
  <si>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</si>
  <si>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</si>
  <si>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</si>
  <si>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</si>
  <si>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</si>
  <si>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</si>
  <si>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</si>
  <si>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</si>
  <si>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</si>
  <si>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</si>
  <si>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</si>
  <si>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</si>
  <si>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</si>
  <si>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</si>
  <si>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</si>
  <si>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</si>
  <si>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</si>
  <si>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</si>
  <si>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</si>
  <si>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</si>
  <si>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</si>
  <si>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</si>
  <si>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</si>
  <si>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</si>
  <si>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</si>
  <si>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</si>
  <si>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</si>
  <si>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</si>
  <si>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</si>
  <si>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</si>
  <si>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</si>
  <si>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</si>
  <si>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</si>
  <si>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</si>
  <si>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</si>
  <si>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</si>
  <si>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</si>
  <si>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</si>
  <si>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</si>
  <si>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</si>
  <si>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</si>
  <si>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</si>
  <si>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</si>
  <si>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</si>
  <si>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</si>
  <si>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</si>
  <si>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</si>
  <si>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</si>
  <si>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</si>
  <si>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</si>
  <si>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</si>
  <si>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</si>
  <si>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</si>
  <si>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</si>
  <si>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</si>
  <si>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</si>
  <si>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</si>
  <si>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</si>
  <si>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</si>
  <si>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</si>
  <si>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</si>
  <si>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</si>
  <si>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</si>
  <si>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</si>
  <si>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</si>
  <si>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</si>
  <si>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</si>
  <si>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</si>
  <si>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</si>
  <si>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</si>
  <si>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</si>
  <si>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</si>
  <si>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</si>
  <si>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</si>
  <si>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</si>
  <si>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</si>
  <si>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</si>
  <si>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</si>
  <si>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</si>
  <si>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</si>
  <si>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</si>
  <si>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</si>
  <si>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</si>
  <si>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</si>
  <si>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</si>
  <si>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</si>
  <si>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</si>
  <si>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</si>
  <si>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</si>
  <si>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</si>
  <si>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</si>
  <si>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</si>
  <si>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</si>
  <si>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</si>
  <si>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</si>
  <si>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</si>
  <si>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</si>
  <si>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</si>
  <si>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</si>
  <si>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</si>
  <si>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</si>
  <si>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</si>
  <si>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</si>
  <si>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</si>
  <si>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</si>
  <si>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</si>
  <si>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</si>
  <si>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</si>
  <si>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</si>
  <si>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</si>
  <si>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</si>
  <si>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</si>
  <si>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</si>
  <si>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</si>
  <si>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</si>
  <si>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</si>
  <si>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</si>
  <si>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</si>
  <si>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</si>
  <si>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</si>
  <si>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</si>
  <si>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</si>
  <si>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</si>
  <si>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</si>
  <si>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</si>
  <si>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</si>
  <si>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</si>
  <si>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</si>
  <si>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</si>
  <si>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</si>
  <si>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</si>
  <si>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</si>
  <si>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</si>
  <si>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</si>
  <si>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</si>
  <si>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</si>
  <si>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</si>
  <si>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</si>
  <si>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</si>
  <si>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</si>
  <si>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</si>
  <si>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</si>
  <si>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</si>
  <si>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</si>
  <si>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</si>
  <si>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</si>
  <si>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</si>
  <si>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</si>
  <si>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</si>
  <si>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</si>
  <si>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</si>
  <si>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</si>
  <si>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</si>
  <si>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</si>
  <si>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</si>
  <si>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</si>
  <si>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</si>
  <si>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</si>
  <si>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</si>
  <si>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</si>
  <si>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</si>
  <si>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</si>
  <si>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</si>
  <si>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</si>
  <si>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</si>
  <si>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</si>
  <si>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</si>
  <si>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</si>
  <si>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</si>
  <si>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</si>
  <si>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</si>
  <si>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</si>
  <si>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</si>
  <si>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</si>
  <si>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</si>
  <si>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</si>
  <si>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</si>
  <si>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</si>
  <si>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</si>
  <si>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</si>
  <si>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</si>
  <si>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</si>
  <si>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</si>
  <si>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</si>
  <si>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</si>
  <si>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</si>
  <si>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</si>
  <si>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</si>
  <si>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</si>
  <si>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</si>
  <si>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</si>
  <si>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</si>
  <si>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</si>
  <si>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</si>
  <si>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</si>
  <si>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</si>
  <si>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</si>
  <si>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</si>
  <si>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</si>
  <si>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</si>
  <si>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</si>
  <si>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</si>
  <si>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</si>
  <si>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</si>
  <si>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</si>
  <si>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</si>
  <si>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</si>
  <si>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</si>
  <si>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</si>
  <si>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</si>
  <si>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</si>
  <si>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</si>
  <si>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</si>
  <si>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</si>
  <si>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</si>
  <si>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</si>
  <si>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</si>
  <si>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</si>
  <si>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</si>
  <si>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</si>
  <si>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</si>
  <si>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</si>
  <si>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</si>
  <si>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</si>
  <si>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</si>
  <si>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</si>
  <si>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</si>
  <si>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</si>
  <si>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</si>
  <si>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</si>
  <si>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</si>
  <si>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</si>
  <si>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</si>
  <si>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</si>
  <si>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</si>
  <si>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</si>
  <si>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</si>
  <si>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</si>
  <si>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</si>
  <si>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</si>
  <si>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</si>
  <si>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</si>
  <si>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</si>
  <si>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</si>
  <si>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</si>
  <si>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</si>
  <si>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</si>
  <si>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</si>
  <si>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</si>
  <si>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</si>
  <si>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</si>
  <si>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</si>
  <si>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</si>
  <si>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</si>
  <si>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</si>
  <si>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</si>
  <si>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</si>
  <si>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</si>
  <si>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</si>
  <si>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</si>
  <si>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</si>
  <si>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</si>
  <si>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</si>
  <si>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</si>
  <si>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</si>
  <si>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</si>
  <si>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</si>
  <si>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</si>
  <si>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</si>
  <si>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</si>
  <si>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</si>
  <si>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</si>
  <si>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</si>
  <si>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</si>
  <si>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</si>
  <si>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</si>
  <si>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</si>
  <si>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</si>
  <si>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</si>
  <si>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</si>
  <si>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</si>
  <si>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</si>
  <si>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</si>
  <si>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</si>
  <si>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</si>
  <si>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</si>
  <si>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</si>
  <si>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</si>
  <si>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</si>
  <si>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</si>
  <si>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</si>
  <si>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</si>
  <si>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</si>
  <si>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</si>
  <si>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</si>
  <si>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</si>
  <si>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</si>
  <si>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</si>
  <si>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</si>
  <si>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</si>
  <si>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</si>
  <si>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</si>
  <si>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</si>
  <si>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</si>
  <si>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</si>
  <si>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</si>
  <si>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</si>
  <si>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</si>
  <si>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</si>
  <si>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</si>
  <si>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</si>
  <si>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</si>
  <si>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</si>
  <si>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</si>
  <si>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</si>
  <si>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</si>
  <si>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</si>
  <si>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</si>
  <si>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</si>
  <si>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</si>
  <si>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</si>
  <si>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</si>
  <si>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</si>
  <si>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</si>
  <si>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</si>
  <si>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</si>
  <si>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</si>
  <si>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</si>
  <si>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</si>
  <si>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</si>
  <si>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</si>
  <si>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</si>
  <si>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</si>
  <si>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</si>
  <si>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</si>
  <si>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</si>
  <si>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</si>
  <si>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</si>
  <si>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</si>
  <si>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</si>
  <si>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</si>
  <si>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</si>
  <si>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</si>
  <si>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</si>
  <si>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</si>
  <si>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</si>
  <si>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</si>
  <si>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</si>
  <si>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</si>
  <si>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</si>
  <si>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</si>
  <si>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</si>
  <si>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</si>
  <si>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</si>
  <si>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</si>
  <si>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</si>
  <si>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</si>
  <si>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</si>
  <si>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</si>
  <si>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</si>
  <si>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</si>
  <si>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</si>
  <si>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</si>
  <si>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</si>
  <si>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</si>
  <si>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</si>
  <si>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</si>
  <si>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</si>
  <si>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</si>
  <si>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</si>
  <si>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</si>
  <si>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</si>
  <si>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</si>
  <si>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</si>
  <si>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</si>
  <si>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</si>
  <si>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</si>
  <si>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</si>
  <si>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</si>
  <si>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</si>
  <si>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</si>
  <si>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</si>
  <si>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</si>
  <si>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</si>
  <si>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</si>
  <si>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</si>
  <si>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</si>
  <si>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</si>
  <si>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</si>
  <si>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</si>
  <si>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</si>
  <si>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</si>
  <si>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</si>
  <si>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</si>
  <si>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</si>
  <si>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</si>
  <si>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</si>
  <si>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</si>
  <si>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</si>
  <si>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</si>
  <si>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</si>
  <si>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</si>
  <si>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</si>
  <si>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</si>
  <si>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</si>
  <si>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</si>
  <si>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</si>
  <si>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</si>
  <si>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</si>
  <si>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</si>
  <si>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</si>
  <si>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</si>
  <si>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</si>
  <si>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</si>
  <si>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</si>
  <si>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</si>
  <si>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</si>
  <si>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</si>
  <si>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</si>
  <si>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</si>
  <si>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</si>
  <si>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</si>
  <si>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</si>
  <si>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</si>
  <si>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</si>
  <si>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</si>
  <si>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</si>
  <si>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</si>
  <si>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</si>
  <si>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</si>
  <si>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</si>
  <si>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</si>
  <si>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</si>
  <si>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</si>
  <si>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</si>
  <si>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</si>
  <si>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</si>
  <si>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</si>
  <si>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</si>
  <si>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</si>
  <si>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</si>
  <si>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</si>
  <si>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</si>
  <si>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</si>
  <si>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</si>
  <si>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</si>
  <si>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</si>
  <si>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</si>
  <si>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</si>
  <si>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</si>
  <si>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</si>
  <si>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</si>
  <si>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</si>
  <si>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</si>
  <si>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</si>
  <si>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</si>
  <si>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</si>
  <si>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</si>
  <si>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</si>
  <si>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</si>
  <si>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</si>
  <si>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</si>
  <si>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</si>
  <si>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</si>
  <si>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</si>
  <si>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</si>
  <si>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</si>
  <si>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</si>
  <si>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</si>
  <si>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</si>
  <si>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</si>
  <si>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</si>
  <si>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</si>
  <si>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</si>
  <si>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</si>
  <si>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</si>
  <si>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</si>
  <si>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</si>
  <si>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</si>
  <si>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</si>
  <si>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</si>
  <si>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</si>
  <si>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</si>
  <si>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</si>
  <si>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</si>
  <si>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</si>
  <si>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</si>
  <si>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</si>
  <si>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</si>
  <si>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</si>
  <si>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</si>
  <si>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</si>
  <si>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</si>
  <si>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</si>
  <si>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</si>
  <si>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</si>
  <si>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</si>
  <si>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</si>
  <si>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</si>
  <si>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</si>
  <si>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</si>
  <si>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</si>
  <si>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</si>
  <si>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</si>
  <si>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</si>
  <si>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</si>
  <si>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</si>
  <si>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</si>
  <si>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</si>
  <si>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</si>
  <si>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</si>
  <si>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</si>
  <si>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</si>
  <si>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</si>
  <si>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</si>
  <si>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</si>
  <si>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</si>
  <si>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</si>
  <si>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</si>
  <si>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</si>
  <si>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</si>
  <si>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</si>
  <si>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</si>
  <si>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</si>
  <si>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</si>
  <si>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</si>
  <si>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</si>
  <si>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</si>
  <si>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</si>
  <si>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</si>
  <si>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</si>
  <si>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</si>
  <si>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</si>
  <si>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</si>
  <si>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</si>
  <si>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</si>
  <si>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</si>
  <si>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</si>
  <si>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</si>
  <si>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</si>
  <si>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</si>
  <si>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</si>
  <si>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</si>
  <si>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</si>
  <si>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</si>
  <si>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</si>
  <si>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</si>
  <si>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</si>
  <si>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</si>
  <si>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</si>
  <si>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</si>
  <si>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</si>
  <si>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</si>
  <si>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</si>
  <si>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</si>
  <si>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</si>
  <si>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</si>
  <si>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</si>
  <si>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</si>
  <si>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</si>
  <si>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</si>
  <si>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</si>
  <si>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</si>
  <si>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</si>
  <si>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</si>
  <si>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</si>
  <si>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</si>
  <si>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</si>
  <si>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</si>
  <si>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</si>
  <si>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</si>
  <si>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</si>
  <si>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</si>
  <si>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</si>
  <si>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</si>
  <si>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</si>
  <si>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</si>
  <si>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</si>
  <si>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</si>
  <si>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</si>
  <si>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</si>
  <si>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</si>
  <si>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</si>
  <si>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</si>
  <si>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</si>
  <si>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</si>
  <si>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</si>
  <si>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</si>
  <si>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</si>
  <si>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</si>
  <si>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</si>
  <si>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</si>
  <si>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</si>
  <si>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</si>
  <si>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</si>
  <si>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</si>
  <si>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</si>
  <si>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</si>
  <si>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</si>
  <si>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</si>
  <si>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</si>
  <si>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</si>
  <si>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</si>
  <si>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</si>
  <si>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</si>
  <si>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</si>
  <si>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</si>
  <si>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</si>
  <si>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</si>
  <si>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</si>
  <si>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</si>
  <si>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</si>
  <si>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</si>
  <si>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</si>
  <si>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</si>
  <si>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</si>
  <si>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</si>
  <si>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</si>
  <si>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</si>
  <si>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</si>
  <si>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</si>
  <si>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</si>
  <si>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</si>
  <si>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</si>
  <si>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</si>
  <si>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</si>
  <si>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</si>
  <si>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</si>
  <si>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</si>
  <si>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</si>
  <si>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</si>
  <si>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</si>
  <si>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</si>
  <si>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</si>
  <si>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</si>
  <si>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</si>
  <si>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</si>
  <si>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</si>
  <si>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</si>
  <si>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</si>
  <si>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</si>
  <si>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</si>
  <si>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</si>
  <si>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</si>
  <si>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</si>
  <si>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</si>
  <si>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</si>
  <si>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</si>
  <si>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</si>
  <si>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</si>
  <si>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</si>
  <si>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</si>
  <si>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</si>
  <si>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</si>
  <si>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</si>
  <si>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</si>
  <si>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</si>
  <si>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</si>
  <si>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</si>
  <si>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</si>
  <si>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</si>
  <si>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</si>
  <si>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</si>
  <si>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</si>
  <si>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</si>
  <si>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</si>
  <si>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</si>
  <si>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</si>
  <si>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</si>
  <si>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</si>
  <si>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</si>
  <si>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</si>
  <si>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</si>
  <si>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</si>
  <si>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</si>
  <si>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</si>
  <si>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</si>
  <si>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</si>
  <si>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</si>
  <si>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</si>
  <si>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</si>
  <si>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</si>
  <si>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</si>
  <si>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</si>
  <si>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</si>
  <si>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</si>
  <si>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</si>
  <si>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</si>
  <si>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</si>
  <si>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</si>
  <si>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</si>
  <si>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</si>
  <si>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</si>
  <si>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</si>
  <si>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</si>
  <si>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</si>
  <si>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</si>
  <si>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</si>
  <si>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</si>
  <si>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</si>
  <si>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</si>
  <si>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</si>
  <si>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</si>
  <si>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</si>
  <si>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</si>
  <si>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</si>
  <si>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</si>
  <si>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</si>
  <si>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</si>
  <si>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</si>
  <si>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</si>
  <si>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</si>
  <si>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</si>
  <si>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</si>
  <si>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</si>
  <si>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</si>
  <si>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</si>
  <si>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</si>
  <si>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</si>
  <si>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</si>
  <si>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</si>
  <si>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</si>
  <si>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</si>
  <si>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</si>
  <si>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</si>
  <si>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</si>
  <si>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</si>
  <si>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</si>
  <si>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</si>
  <si>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</si>
  <si>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</si>
  <si>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</si>
  <si>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</si>
  <si>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</si>
  <si>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</si>
  <si>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</si>
  <si>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</si>
  <si>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</si>
  <si>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</si>
  <si>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</si>
  <si>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</si>
  <si>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</si>
  <si>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</si>
  <si>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</si>
  <si>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</si>
  <si>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</si>
  <si>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</si>
  <si>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</si>
  <si>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</si>
  <si>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</si>
  <si>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</si>
  <si>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</si>
  <si>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</si>
  <si>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</si>
  <si>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</si>
  <si>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</si>
  <si>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</si>
  <si>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</si>
  <si>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</si>
  <si>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</si>
  <si>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</si>
  <si>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</si>
  <si>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</si>
  <si>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</si>
  <si>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</si>
  <si>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</si>
  <si>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</si>
  <si>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</si>
  <si>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</si>
  <si>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</si>
  <si>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</si>
  <si>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</si>
  <si>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</si>
  <si>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</si>
  <si>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</si>
  <si>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</si>
  <si>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</si>
  <si>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</si>
  <si>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</si>
  <si>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</si>
  <si>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</si>
  <si>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</si>
  <si>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</si>
  <si>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</si>
  <si>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</si>
  <si>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</si>
  <si>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</si>
  <si>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</si>
  <si>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</si>
  <si>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</si>
  <si>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</si>
  <si>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</si>
  <si>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</si>
  <si>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</si>
  <si>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</si>
  <si>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</si>
  <si>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</si>
  <si>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</si>
  <si>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</si>
  <si>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</si>
  <si>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</si>
  <si>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</si>
  <si>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</si>
  <si>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</si>
  <si>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</si>
  <si>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</si>
  <si>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</si>
  <si>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</si>
  <si>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</si>
  <si>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</si>
  <si>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</si>
  <si>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</si>
  <si>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</si>
  <si>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</si>
  <si>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</si>
  <si>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</si>
  <si>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</si>
  <si>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</si>
  <si>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</si>
  <si>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</si>
  <si>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</si>
  <si>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</si>
  <si>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</si>
  <si>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</si>
  <si>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</si>
  <si>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</si>
  <si>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</si>
  <si>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</si>
  <si>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</si>
  <si>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</si>
  <si>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</si>
  <si>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</si>
  <si>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</si>
  <si>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</si>
  <si>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</si>
  <si>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</si>
  <si>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</si>
  <si>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</si>
  <si>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</si>
  <si>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</si>
  <si>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</si>
  <si>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</si>
  <si>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</si>
  <si>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</si>
  <si>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</si>
  <si>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</si>
  <si>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</si>
  <si>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</si>
  <si>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</si>
  <si>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</si>
  <si>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</si>
  <si>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</si>
  <si>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</si>
  <si>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</si>
  <si>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</si>
  <si>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</si>
  <si>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</si>
  <si>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</si>
  <si>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</si>
  <si>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</si>
  <si>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</si>
  <si>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</si>
  <si>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</si>
  <si>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</si>
  <si>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</si>
  <si>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</si>
  <si>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</si>
  <si>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</si>
  <si>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</si>
  <si>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</si>
  <si>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</si>
  <si>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</si>
  <si>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</si>
  <si>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</si>
  <si>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</si>
  <si>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</si>
  <si>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</si>
  <si>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</si>
  <si>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</si>
  <si>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</si>
  <si>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</si>
  <si>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</si>
  <si>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</si>
  <si>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</si>
  <si>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</si>
  <si>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</si>
  <si>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</si>
  <si>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</si>
  <si>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</si>
  <si>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</si>
  <si>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</si>
  <si>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</si>
  <si>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</si>
  <si>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</si>
  <si>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</si>
  <si>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</si>
  <si>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</si>
  <si>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</si>
  <si>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</si>
  <si>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</si>
  <si>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</si>
  <si>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</si>
  <si>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</si>
  <si>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</si>
  <si>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</si>
  <si>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</si>
  <si>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</si>
  <si>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</si>
  <si>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</si>
  <si>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</si>
  <si>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</si>
  <si>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</si>
  <si>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</si>
  <si>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</si>
  <si>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</si>
  <si>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</si>
  <si>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</si>
  <si>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</si>
  <si>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</si>
  <si>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</si>
  <si>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</si>
  <si>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</si>
  <si>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</si>
  <si>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</si>
  <si>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</si>
  <si>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</si>
  <si>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</si>
  <si>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</si>
  <si>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</si>
  <si>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</si>
  <si>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</si>
  <si>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</si>
  <si>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</si>
  <si>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</si>
  <si>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</si>
  <si>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</si>
  <si>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</si>
  <si>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</si>
  <si>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</si>
  <si>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</si>
  <si>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</si>
  <si>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</si>
  <si>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</si>
  <si>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</si>
  <si>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</si>
  <si>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</si>
  <si>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</si>
  <si>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</si>
  <si>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</si>
  <si>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</si>
  <si>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</si>
  <si>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</si>
  <si>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</si>
  <si>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</si>
  <si>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</si>
  <si>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</si>
  <si>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</si>
  <si>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</si>
  <si>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</si>
  <si>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</si>
  <si>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</si>
  <si>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</si>
  <si>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</si>
  <si>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</si>
  <si>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</si>
  <si>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</si>
  <si>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</si>
  <si>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</si>
  <si>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</si>
  <si>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</si>
  <si>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</si>
  <si>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</si>
  <si>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</si>
  <si>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</si>
  <si>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</si>
  <si>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</si>
  <si>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</si>
  <si>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</si>
  <si>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</si>
  <si>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</si>
  <si>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</si>
  <si>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</si>
  <si>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</si>
  <si>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</si>
  <si>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</si>
  <si>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</si>
  <si>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</si>
  <si>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</si>
  <si>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</si>
  <si>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</si>
  <si>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</si>
  <si>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</si>
  <si>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</si>
  <si>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</si>
  <si>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</si>
  <si>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</si>
  <si>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</si>
  <si>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</si>
  <si>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</si>
  <si>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</si>
  <si>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</si>
  <si>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</si>
  <si>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</si>
  <si>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</si>
  <si>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</si>
  <si>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</si>
  <si>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</si>
  <si>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</si>
  <si>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</si>
  <si>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</si>
  <si>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</si>
  <si>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</si>
  <si>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</si>
  <si>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</si>
  <si>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</si>
  <si>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</si>
  <si>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</si>
  <si>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</si>
  <si>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</si>
  <si>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</si>
  <si>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</si>
  <si>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</si>
  <si>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</si>
  <si>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</si>
  <si>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</si>
  <si>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</si>
  <si>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</si>
  <si>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</si>
  <si>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</si>
  <si>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</si>
  <si>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</si>
  <si>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</si>
  <si>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</si>
  <si>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</si>
  <si>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</si>
  <si>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</si>
  <si>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</si>
  <si>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</si>
  <si>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</si>
  <si>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</si>
  <si>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</si>
  <si>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</si>
  <si>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</si>
  <si>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</si>
  <si>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</si>
  <si>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</si>
  <si>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</si>
  <si>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</si>
  <si>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</si>
  <si>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</si>
  <si>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</si>
  <si>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</si>
  <si>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</si>
  <si>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</si>
  <si>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</si>
  <si>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</si>
  <si>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</si>
  <si>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</si>
  <si>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</si>
  <si>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</si>
  <si>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</si>
  <si>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</si>
  <si>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</si>
  <si>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</si>
  <si>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</si>
  <si>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</si>
  <si>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</si>
  <si>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</si>
  <si>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</si>
  <si>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</si>
  <si>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</si>
  <si>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</si>
  <si>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</si>
  <si>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</si>
  <si>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</si>
  <si>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</si>
  <si>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</si>
  <si>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</si>
  <si>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</si>
  <si>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</si>
  <si>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</si>
  <si>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</si>
  <si>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</si>
  <si>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</si>
  <si>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</si>
  <si>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</si>
  <si>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</si>
  <si>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</si>
  <si>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</si>
  <si>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</si>
  <si>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</si>
  <si>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</si>
  <si>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</si>
  <si>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</si>
  <si>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</si>
  <si>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</si>
  <si>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</si>
  <si>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</si>
  <si>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</si>
  <si>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</si>
  <si>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</si>
  <si>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</si>
  <si>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</si>
  <si>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</si>
  <si>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</si>
  <si>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</si>
  <si>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</si>
  <si>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</si>
  <si>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</si>
  <si>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</si>
  <si>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</si>
  <si>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</si>
  <si>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</si>
  <si>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</si>
  <si>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</si>
  <si>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</si>
  <si>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</si>
  <si>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</si>
  <si>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</si>
  <si>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</si>
  <si>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</si>
  <si>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</si>
  <si>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</si>
  <si>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</si>
  <si>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</si>
  <si>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</si>
  <si>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</si>
  <si>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</si>
  <si>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</si>
  <si>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</si>
  <si>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</si>
  <si>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</si>
  <si>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</si>
  <si>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</si>
  <si>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</si>
  <si>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</si>
  <si>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</si>
  <si>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</si>
  <si>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</si>
  <si>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</si>
  <si>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</si>
  <si>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</si>
  <si>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</si>
  <si>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</si>
  <si>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</si>
  <si>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</si>
  <si>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</si>
  <si>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</si>
  <si>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</si>
  <si>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</si>
  <si>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</si>
  <si>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</si>
  <si>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</si>
  <si>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</si>
  <si>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</si>
  <si>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</si>
  <si>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</si>
  <si>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</si>
  <si>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</si>
  <si>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</si>
  <si>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</si>
  <si>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</si>
  <si>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</si>
  <si>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</si>
  <si>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</si>
  <si>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</si>
  <si>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</si>
  <si>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</si>
  <si>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</si>
  <si>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</si>
  <si>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</si>
  <si>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</si>
  <si>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</si>
  <si>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</si>
  <si>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</si>
  <si>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</si>
  <si>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</si>
  <si>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</si>
  <si>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</si>
  <si>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</si>
  <si>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</si>
  <si>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</si>
  <si>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</si>
  <si>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</si>
  <si>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</si>
  <si>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</si>
  <si>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</si>
  <si>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</si>
  <si>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</si>
  <si>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</si>
  <si>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</si>
  <si>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</si>
  <si>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</si>
  <si>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</si>
  <si>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</si>
  <si>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</si>
  <si>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</si>
  <si>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</si>
  <si>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</si>
  <si>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</si>
  <si>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</si>
  <si>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</si>
  <si>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</si>
  <si>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</si>
  <si>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</si>
  <si>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</si>
  <si>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</si>
  <si>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</si>
  <si>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</si>
  <si>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</si>
  <si>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</si>
  <si>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</si>
  <si>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</si>
  <si>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</si>
  <si>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</si>
  <si>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</si>
  <si>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</si>
  <si>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</si>
  <si>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</si>
  <si>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</si>
  <si>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</si>
  <si>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</si>
  <si>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</si>
  <si>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</si>
  <si>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</si>
  <si>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</si>
  <si>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</si>
  <si>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</si>
  <si>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</si>
  <si>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</si>
  <si>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</si>
  <si>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</si>
  <si>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</si>
  <si>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</si>
  <si>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</si>
  <si>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</si>
  <si>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</si>
  <si>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</si>
  <si>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</si>
  <si>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</si>
  <si>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</si>
  <si>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</si>
  <si>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</si>
  <si>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</si>
  <si>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</si>
  <si>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</si>
  <si>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</si>
  <si>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</si>
  <si>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</si>
  <si>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</si>
  <si>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</si>
  <si>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</si>
  <si>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</si>
  <si>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</si>
  <si>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</si>
  <si>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</si>
  <si>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</si>
  <si>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</si>
  <si>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</si>
  <si>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</si>
  <si>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</si>
  <si>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</si>
  <si>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</si>
  <si>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</si>
  <si>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</si>
  <si>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</si>
  <si>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</si>
  <si>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</si>
  <si>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</si>
  <si>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</si>
  <si>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</si>
  <si>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</si>
  <si>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</si>
  <si>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</si>
  <si>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</si>
  <si>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</si>
  <si>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</si>
  <si>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</si>
  <si>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</si>
  <si>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</si>
  <si>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</si>
  <si>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</si>
  <si>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</si>
  <si>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</si>
  <si>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</si>
  <si>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</si>
  <si>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</si>
  <si>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</si>
  <si>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</si>
  <si>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</si>
  <si>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</si>
  <si>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</si>
  <si>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</si>
  <si>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</si>
  <si>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</si>
  <si>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</si>
  <si>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</si>
  <si>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</si>
  <si>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</si>
  <si>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</si>
  <si>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</si>
  <si>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</si>
  <si>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</si>
  <si>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</si>
  <si>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</si>
  <si>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</si>
  <si>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</si>
  <si>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</si>
  <si>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</si>
  <si>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</si>
  <si>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</si>
  <si>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</si>
  <si>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</si>
  <si>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</si>
  <si>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</si>
  <si>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</si>
  <si>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</si>
  <si>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</si>
  <si>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</si>
  <si>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</si>
  <si>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</si>
  <si>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</si>
  <si>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</si>
  <si>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</si>
  <si>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</si>
  <si>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</si>
  <si>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</si>
  <si>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</si>
  <si>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</si>
  <si>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</si>
  <si>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</si>
  <si>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</si>
  <si>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</si>
  <si>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</si>
  <si>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</si>
  <si>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</si>
  <si>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</si>
  <si>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</si>
  <si>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</si>
  <si>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</si>
  <si>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</si>
  <si>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</si>
  <si>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</si>
  <si>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</si>
  <si>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</si>
  <si>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</si>
  <si>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</si>
  <si>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</si>
  <si>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</si>
  <si>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</si>
  <si>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</si>
  <si>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</si>
  <si>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</si>
  <si>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</si>
  <si>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</si>
  <si>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</si>
  <si>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</si>
  <si>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</si>
  <si>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</si>
  <si>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</si>
  <si>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</si>
  <si>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</si>
  <si>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</si>
  <si>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</si>
  <si>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</si>
  <si>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</si>
  <si>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</si>
  <si>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</si>
  <si>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</si>
  <si>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</si>
  <si>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</si>
  <si>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</si>
  <si>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</si>
  <si>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</si>
  <si>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</si>
  <si>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</si>
  <si>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</si>
  <si>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</si>
  <si>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</si>
  <si>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</si>
  <si>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</si>
  <si>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</si>
  <si>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</si>
  <si>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</si>
  <si>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</si>
  <si>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</si>
  <si>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</si>
  <si>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</si>
  <si>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</si>
  <si>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</si>
  <si>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</si>
  <si>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</si>
  <si>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</si>
  <si>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</si>
  <si>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</si>
  <si>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</si>
  <si>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</si>
  <si>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</si>
  <si>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</si>
  <si>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</si>
  <si>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</si>
  <si>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</si>
  <si>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</si>
  <si>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</si>
  <si>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</si>
  <si>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</si>
  <si>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</si>
  <si>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</si>
  <si>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</si>
  <si>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</si>
  <si>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</si>
  <si>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</si>
  <si>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</si>
  <si>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</si>
  <si>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</si>
  <si>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</si>
  <si>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</si>
  <si>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</si>
  <si>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</si>
  <si>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</si>
  <si>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</si>
  <si>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</si>
  <si>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</si>
  <si>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</si>
  <si>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</si>
  <si>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</si>
  <si>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</si>
  <si>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</si>
  <si>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</si>
  <si>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</si>
  <si>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</si>
  <si>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</si>
  <si>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</si>
  <si>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</si>
  <si>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</si>
  <si>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</si>
  <si>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</si>
  <si>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</si>
  <si>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</si>
  <si>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</si>
  <si>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</si>
  <si>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</si>
  <si>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</si>
  <si>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</si>
  <si>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</si>
  <si>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</si>
  <si>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</si>
  <si>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</si>
  <si>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</si>
  <si>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</si>
  <si>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</si>
  <si>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</si>
  <si>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</si>
  <si>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</si>
  <si>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</si>
  <si>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</si>
  <si>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</si>
  <si>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</si>
  <si>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</si>
  <si>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</si>
  <si>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</si>
  <si>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</si>
  <si>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</si>
  <si>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</si>
  <si>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</si>
  <si>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</si>
  <si>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</si>
  <si>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</si>
  <si>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</si>
  <si>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</si>
  <si>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</si>
  <si>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</si>
  <si>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</si>
  <si>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</si>
  <si>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</si>
  <si>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</si>
  <si>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</si>
  <si>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</si>
  <si>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</si>
  <si>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</si>
  <si>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</si>
  <si>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</si>
  <si>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</si>
  <si>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</si>
  <si>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</si>
  <si>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</si>
  <si>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</si>
  <si>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</si>
  <si>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</si>
  <si>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</si>
  <si>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</si>
  <si>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</si>
  <si>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</si>
  <si>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</si>
  <si>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</si>
  <si>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</si>
  <si>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</si>
  <si>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</si>
  <si>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</si>
  <si>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</si>
  <si>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</si>
  <si>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</si>
  <si>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</si>
  <si>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</si>
  <si>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</si>
  <si>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</si>
  <si>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</si>
  <si>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</si>
  <si>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</si>
  <si>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</si>
  <si>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</si>
  <si>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</si>
  <si>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</si>
  <si>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</si>
  <si>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</si>
  <si>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</si>
  <si>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</si>
  <si>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</si>
  <si>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</si>
  <si>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</si>
  <si>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</si>
  <si>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</si>
  <si>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</si>
  <si>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</si>
  <si>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</si>
  <si>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</si>
  <si>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</si>
  <si>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</si>
  <si>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</si>
  <si>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</si>
  <si>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</si>
  <si>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</si>
  <si>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</si>
  <si>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</si>
  <si>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</si>
  <si>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</si>
  <si>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</si>
  <si>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</si>
  <si>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</si>
  <si>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</si>
  <si>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</si>
  <si>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</si>
  <si>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</si>
  <si>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</si>
  <si>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</si>
  <si>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</si>
  <si>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</si>
  <si>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</si>
  <si>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</si>
  <si>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</si>
  <si>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</si>
  <si>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</si>
  <si>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</si>
  <si>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</si>
  <si>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</si>
  <si>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</si>
  <si>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</si>
  <si>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</si>
  <si>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</si>
  <si>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</si>
  <si>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</si>
  <si>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</si>
  <si>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</si>
  <si>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</si>
  <si>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</si>
  <si>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</si>
  <si>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</si>
  <si>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</si>
  <si>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</si>
  <si>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</si>
  <si>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</si>
  <si>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</si>
  <si>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</si>
  <si>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</si>
  <si>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</si>
  <si>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</si>
  <si>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</si>
  <si>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</si>
  <si>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</si>
  <si>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</si>
  <si>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</si>
  <si>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</si>
  <si>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</si>
  <si>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</si>
  <si>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</si>
  <si>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</si>
  <si>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</si>
  <si>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</si>
  <si>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</si>
  <si>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</si>
  <si>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</si>
  <si>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</si>
  <si>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</si>
  <si>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</si>
  <si>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</si>
  <si>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</si>
  <si>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</si>
  <si>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</si>
  <si>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</si>
  <si>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</si>
  <si>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</si>
  <si>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</si>
  <si>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</si>
  <si>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</si>
  <si>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</si>
  <si>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</si>
  <si>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</si>
  <si>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</si>
  <si>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</si>
  <si>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</si>
  <si>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</si>
  <si>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</si>
  <si>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</si>
  <si>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</si>
  <si>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</si>
  <si>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</si>
  <si>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</si>
  <si>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</si>
  <si>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</si>
  <si>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</si>
  <si>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</si>
  <si>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</si>
  <si>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</si>
  <si>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</si>
  <si>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</si>
  <si>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</si>
  <si>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</si>
  <si>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</si>
  <si>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</si>
  <si>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</si>
  <si>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</si>
  <si>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</si>
  <si>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</si>
  <si>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</si>
  <si>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</si>
  <si>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</si>
  <si>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</si>
  <si>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</si>
  <si>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</si>
  <si>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</si>
  <si>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</si>
  <si>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</si>
  <si>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</si>
  <si>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</si>
  <si>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</si>
  <si>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</si>
  <si>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</si>
  <si>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</si>
  <si>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</si>
  <si>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</si>
  <si>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</si>
  <si>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</si>
  <si>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</si>
  <si>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</si>
  <si>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</si>
  <si>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</si>
  <si>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</si>
  <si>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</si>
  <si>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</si>
  <si>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</si>
  <si>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</si>
  <si>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</si>
  <si>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</si>
  <si>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</si>
  <si>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</si>
  <si>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</si>
  <si>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</si>
  <si>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</si>
  <si>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</si>
  <si>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</si>
  <si>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</si>
  <si>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</si>
  <si>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</si>
  <si>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</si>
  <si>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</si>
  <si>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</si>
  <si>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</si>
  <si>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</si>
  <si>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</si>
  <si>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</si>
  <si>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</si>
  <si>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</si>
  <si>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</si>
  <si>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</si>
  <si>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</si>
  <si>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</si>
  <si>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</si>
  <si>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</si>
  <si>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</si>
  <si>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</si>
  <si>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</si>
  <si>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</si>
  <si>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</si>
  <si>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</si>
  <si>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</si>
  <si>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</si>
  <si>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</si>
  <si>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</si>
  <si>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</si>
  <si>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</si>
  <si>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</si>
  <si>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</si>
  <si>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</si>
  <si>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</si>
  <si>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</si>
  <si>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</si>
  <si>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</si>
  <si>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</si>
  <si>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</si>
  <si>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</si>
  <si>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</si>
  <si>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</si>
  <si>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</si>
  <si>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</si>
  <si>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</si>
  <si>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</si>
  <si>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</si>
  <si>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</si>
  <si>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</si>
  <si>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</si>
  <si>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</si>
  <si>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</si>
  <si>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</si>
  <si>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</si>
  <si>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</si>
  <si>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</si>
  <si>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</si>
  <si>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</si>
  <si>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</si>
  <si>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</si>
  <si>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</si>
  <si>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</si>
  <si>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</si>
  <si>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</si>
  <si>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</si>
  <si>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</si>
  <si>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</si>
  <si>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</si>
  <si>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</si>
  <si>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</si>
  <si>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</si>
  <si>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</si>
  <si>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</si>
  <si>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</si>
  <si>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</si>
  <si>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</si>
  <si>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</si>
  <si>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</si>
  <si>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</si>
  <si>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</si>
  <si>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</si>
  <si>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</si>
  <si>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</si>
  <si>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</si>
  <si>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</si>
  <si>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</si>
  <si>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</si>
  <si>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</si>
  <si>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</si>
  <si>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</si>
  <si>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</si>
  <si>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</si>
  <si>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</si>
  <si>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</si>
  <si>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</si>
  <si>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</si>
  <si>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</si>
  <si>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</si>
  <si>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</si>
  <si>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</si>
  <si>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</si>
  <si>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</si>
  <si>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</si>
  <si>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</si>
  <si>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</si>
  <si>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</si>
  <si>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</si>
  <si>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</si>
  <si>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</si>
  <si>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</si>
  <si>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</si>
  <si>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</si>
  <si>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</si>
  <si>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</si>
  <si>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</si>
  <si>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</si>
  <si>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</si>
  <si>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</si>
  <si>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</si>
  <si>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</si>
  <si>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</si>
  <si>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</si>
  <si>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</si>
  <si>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</si>
  <si>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</si>
  <si>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</si>
  <si>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</si>
  <si>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</si>
  <si>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</si>
  <si>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</si>
  <si>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</si>
  <si>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</si>
  <si>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</si>
  <si>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</si>
  <si>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</si>
  <si>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</si>
  <si>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</si>
  <si>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</si>
  <si>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</si>
  <si>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</si>
  <si>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</si>
  <si>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</si>
  <si>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</si>
  <si>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</si>
  <si>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</si>
  <si>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</si>
  <si>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</si>
  <si>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</si>
  <si>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</si>
  <si>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</si>
  <si>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</si>
  <si>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</si>
  <si>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</si>
  <si>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</si>
  <si>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</si>
  <si>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</si>
  <si>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</si>
  <si>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</si>
  <si>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</si>
  <si>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</si>
  <si>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</si>
  <si>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</si>
  <si>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</si>
  <si>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</si>
  <si>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</si>
  <si>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</si>
  <si>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</si>
  <si>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</si>
  <si>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</si>
  <si>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</si>
  <si>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</si>
  <si>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</si>
  <si>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</si>
  <si>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</si>
  <si>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</si>
  <si>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</si>
  <si>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</si>
  <si>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</si>
  <si>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</si>
  <si>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</si>
  <si>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</si>
  <si>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</si>
  <si>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</si>
  <si>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</si>
  <si>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</si>
  <si>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</si>
  <si>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</si>
  <si>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</si>
  <si>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</si>
  <si>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</si>
  <si>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</si>
  <si>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</si>
  <si>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</si>
  <si>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</si>
  <si>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</si>
  <si>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</si>
  <si>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</si>
  <si>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</si>
  <si>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</si>
  <si>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</si>
  <si>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</si>
  <si>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</si>
  <si>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</si>
  <si>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</si>
  <si>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</si>
  <si>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</si>
  <si>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</si>
  <si>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</si>
  <si>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</si>
  <si>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</si>
  <si>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</si>
  <si>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</si>
  <si>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</si>
  <si>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</si>
  <si>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</si>
  <si>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</si>
  <si>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</si>
  <si>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</si>
  <si>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</si>
  <si>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</si>
  <si>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</si>
  <si>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</si>
  <si>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</si>
  <si>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</si>
  <si>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</si>
  <si>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</si>
  <si>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</si>
  <si>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</si>
  <si>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</si>
  <si>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</si>
  <si>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</si>
  <si>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</si>
  <si>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</si>
  <si>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</si>
  <si>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</si>
  <si>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</si>
  <si>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</si>
  <si>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</si>
  <si>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</si>
  <si>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</si>
  <si>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</si>
  <si>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</si>
  <si>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</si>
  <si>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</si>
  <si>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</si>
  <si>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</si>
  <si>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</si>
  <si>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</si>
  <si>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</si>
  <si>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</si>
  <si>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</si>
  <si>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</si>
  <si>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</si>
  <si>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</si>
  <si>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</si>
  <si>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</si>
  <si>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</si>
  <si>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</si>
  <si>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</si>
  <si>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</si>
  <si>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</si>
  <si>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</si>
  <si>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</si>
  <si>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</si>
  <si>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</si>
  <si>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</si>
  <si>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</si>
  <si>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</si>
  <si>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</si>
  <si>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</si>
  <si>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</si>
  <si>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</si>
  <si>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</si>
  <si>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</si>
  <si>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</si>
  <si>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</si>
  <si>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</si>
  <si>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</si>
  <si>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</si>
  <si>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</si>
  <si>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</si>
  <si>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</si>
  <si>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</si>
  <si>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</si>
  <si>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</si>
  <si>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</si>
  <si>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</si>
  <si>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</si>
  <si>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</si>
  <si>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</si>
  <si>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</si>
  <si>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</si>
  <si>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</si>
  <si>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</si>
  <si>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</si>
  <si>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</si>
  <si>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</si>
  <si>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</si>
  <si>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</si>
  <si>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</si>
  <si>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</si>
  <si>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</si>
  <si>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</si>
  <si>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</si>
  <si>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</si>
  <si>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</si>
  <si>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</si>
  <si>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</si>
  <si>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</si>
  <si>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</si>
  <si>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</si>
  <si>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</si>
  <si>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</si>
  <si>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</si>
  <si>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</si>
  <si>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</si>
  <si>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</si>
  <si>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</si>
  <si>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</si>
  <si>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</si>
  <si>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</si>
  <si>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</si>
  <si>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</si>
  <si>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</si>
  <si>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</si>
  <si>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</si>
  <si>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</si>
  <si>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</si>
  <si>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</si>
  <si>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</si>
  <si>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</si>
  <si>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</si>
  <si>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</si>
  <si>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</si>
  <si>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</si>
  <si>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</si>
  <si>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</si>
  <si>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</si>
  <si>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</si>
  <si>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</si>
  <si>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</si>
  <si>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</si>
  <si>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</si>
  <si>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</si>
  <si>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</si>
  <si>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</si>
  <si>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</si>
  <si>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</si>
  <si>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</si>
  <si>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</si>
  <si>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</si>
  <si>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</si>
  <si>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</si>
  <si>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</si>
  <si>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</si>
  <si>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</si>
  <si>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</si>
  <si>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</si>
  <si>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</si>
  <si>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</si>
  <si>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</si>
  <si>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</si>
  <si>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</si>
  <si>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</si>
  <si>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</si>
  <si>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</si>
  <si>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</si>
  <si>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</si>
  <si>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</si>
  <si>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</si>
  <si>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</si>
  <si>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</si>
  <si>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</si>
  <si>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</si>
  <si>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</si>
  <si>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</si>
  <si>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</si>
  <si>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</si>
  <si>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</si>
  <si>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</si>
  <si>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</si>
  <si>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</si>
  <si>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</si>
  <si>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</si>
  <si>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</si>
  <si>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</si>
  <si>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</si>
  <si>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</si>
  <si>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</si>
  <si>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</si>
  <si>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</si>
  <si>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</si>
  <si>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</si>
  <si>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</si>
  <si>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</si>
  <si>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</si>
  <si>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</si>
  <si>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</si>
  <si>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</si>
  <si>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</si>
  <si>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</si>
  <si>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</si>
  <si>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</si>
  <si>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</si>
  <si>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</si>
  <si>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</si>
  <si>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</si>
  <si>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</si>
  <si>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</si>
  <si>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</si>
  <si>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</si>
  <si>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</si>
  <si>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</si>
  <si>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</si>
  <si>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</si>
  <si>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</si>
  <si>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</si>
  <si>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</si>
  <si>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</si>
  <si>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</si>
  <si>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</si>
  <si>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</si>
  <si>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</si>
  <si>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</si>
  <si>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</si>
  <si>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</si>
  <si>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</si>
  <si>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</si>
  <si>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</si>
  <si>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</si>
  <si>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</si>
  <si>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</si>
  <si>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</si>
  <si>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</si>
  <si>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</si>
  <si>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</si>
  <si>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</si>
  <si>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</si>
  <si>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</si>
  <si>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</si>
  <si>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</si>
  <si>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</si>
  <si>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</si>
  <si>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</si>
  <si>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</si>
  <si>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</si>
  <si>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</si>
  <si>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</si>
  <si>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</si>
  <si>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</si>
  <si>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</si>
  <si>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</si>
  <si>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</si>
  <si>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</si>
  <si>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</si>
  <si>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</si>
  <si>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</si>
  <si>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</si>
  <si>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</si>
  <si>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</si>
  <si>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</si>
  <si>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</si>
  <si>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</si>
  <si>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</si>
  <si>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</si>
  <si>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</si>
  <si>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</si>
  <si>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</si>
  <si>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</si>
  <si>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</si>
  <si>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</si>
  <si>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</si>
  <si>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</si>
  <si>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</si>
  <si>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</si>
  <si>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</si>
  <si>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</si>
  <si>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</si>
  <si>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</si>
  <si>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</si>
  <si>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</si>
  <si>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</si>
  <si>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</si>
  <si>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</si>
  <si>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</si>
  <si>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</si>
  <si>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</si>
  <si>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</si>
  <si>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</si>
  <si>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</si>
  <si>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</si>
  <si>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</si>
  <si>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</si>
  <si>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</si>
  <si>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</si>
  <si>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</si>
  <si>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</si>
  <si>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</si>
  <si>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</si>
  <si>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</si>
  <si>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</si>
  <si>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</si>
  <si>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</si>
  <si>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</si>
  <si>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</si>
  <si>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</si>
  <si>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</si>
  <si>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</si>
  <si>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</si>
  <si>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</si>
  <si>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</si>
  <si>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</si>
  <si>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</si>
  <si>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</si>
  <si>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</si>
  <si>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</si>
  <si>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</si>
  <si>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</si>
  <si>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</si>
  <si>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</si>
  <si>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</si>
  <si>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</si>
  <si>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</si>
  <si>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</si>
  <si>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</si>
  <si>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</si>
  <si>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</si>
  <si>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</si>
  <si>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</si>
  <si>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</si>
  <si>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</si>
  <si>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</si>
  <si>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</si>
  <si>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</si>
  <si>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</si>
  <si>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</si>
  <si>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</si>
  <si>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</si>
  <si>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</si>
  <si>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</si>
  <si>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</si>
  <si>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</si>
  <si>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</si>
  <si>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</si>
  <si>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</si>
  <si>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</si>
  <si>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</si>
  <si>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</si>
  <si>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</si>
  <si>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</si>
  <si>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</si>
  <si>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</si>
  <si>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</si>
  <si>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</si>
  <si>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</si>
  <si>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</si>
  <si>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</si>
  <si>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</si>
  <si>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</si>
  <si>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</si>
  <si>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</si>
  <si>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</si>
  <si>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</si>
  <si>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</si>
  <si>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</si>
  <si>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</si>
  <si>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</si>
  <si>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</si>
  <si>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</si>
  <si>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</si>
  <si>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</si>
  <si>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</si>
  <si>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</si>
  <si>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</si>
  <si>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</si>
  <si>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</si>
  <si>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</si>
  <si>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</si>
  <si>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</si>
  <si>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</si>
  <si>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</si>
  <si>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</si>
  <si>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</si>
  <si>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</si>
  <si>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</si>
  <si>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</si>
  <si>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</si>
  <si>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</si>
  <si>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</si>
  <si>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</si>
  <si>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</si>
  <si>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</si>
  <si>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</si>
  <si>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</si>
  <si>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</si>
  <si>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</si>
  <si>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</si>
  <si>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</si>
  <si>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</si>
  <si>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</si>
  <si>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</si>
  <si>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</si>
  <si>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</si>
  <si>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</si>
  <si>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</si>
  <si>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</si>
  <si>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</si>
  <si>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</si>
  <si>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</si>
  <si>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</si>
  <si>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</si>
  <si>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</si>
  <si>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</si>
  <si>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</si>
  <si>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</si>
  <si>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</si>
  <si>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</si>
  <si>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</si>
  <si>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</si>
  <si>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</si>
  <si>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</si>
  <si>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</si>
  <si>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</si>
  <si>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</si>
  <si>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</si>
  <si>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</si>
  <si>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</si>
  <si>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</si>
  <si>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</si>
  <si>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</si>
  <si>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</si>
  <si>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</si>
  <si>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</si>
  <si>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</si>
  <si>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</si>
  <si>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</si>
  <si>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</si>
  <si>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</si>
  <si>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</si>
  <si>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</si>
  <si>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</si>
  <si>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</si>
  <si>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</si>
  <si>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</si>
  <si>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</si>
  <si>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</si>
  <si>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</si>
  <si>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</si>
  <si>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</si>
  <si>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</si>
  <si>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</si>
  <si>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</si>
  <si>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</si>
  <si>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</si>
  <si>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</si>
  <si>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</si>
  <si>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</si>
  <si>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</si>
  <si>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</si>
  <si>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</si>
  <si>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</si>
  <si>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</si>
  <si>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</si>
  <si>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</si>
  <si>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</si>
  <si>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</si>
  <si>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</si>
  <si>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</si>
  <si>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</si>
  <si>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</si>
  <si>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</si>
  <si>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</si>
  <si>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</si>
  <si>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</si>
  <si>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</si>
  <si>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</si>
  <si>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</si>
  <si>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</si>
  <si>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</si>
  <si>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</si>
  <si>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</si>
  <si>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</si>
  <si>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</si>
  <si>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</si>
  <si>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</si>
  <si>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</si>
  <si>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</si>
  <si>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</si>
  <si>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</si>
  <si>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</si>
  <si>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</si>
  <si>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</si>
  <si>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</si>
  <si>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</si>
  <si>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</si>
  <si>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</si>
  <si>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</si>
  <si>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</si>
  <si>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</si>
  <si>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</si>
  <si>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</si>
  <si>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</si>
  <si>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</si>
  <si>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</si>
  <si>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</si>
  <si>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</si>
  <si>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</si>
  <si>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</si>
  <si>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</si>
  <si>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</si>
  <si>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</si>
  <si>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</si>
  <si>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</si>
  <si>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</si>
  <si>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</si>
  <si>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</si>
  <si>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</si>
  <si>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</si>
  <si>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</si>
  <si>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</si>
  <si>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</si>
  <si>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</si>
  <si>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</si>
  <si>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</si>
  <si>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</si>
  <si>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</si>
  <si>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</si>
  <si>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</si>
  <si>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</si>
  <si>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</si>
  <si>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</si>
  <si>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</si>
  <si>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</si>
  <si>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</si>
  <si>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</si>
  <si>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</si>
  <si>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</si>
  <si>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</si>
  <si>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</si>
  <si>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</si>
  <si>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</si>
  <si>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</si>
  <si>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</si>
  <si>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</si>
  <si>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</si>
  <si>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</si>
  <si>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</si>
  <si>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</si>
  <si>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</si>
  <si>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</si>
  <si>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</si>
  <si>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</si>
  <si>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</si>
  <si>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</si>
  <si>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</si>
  <si>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</si>
  <si>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</si>
  <si>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</si>
  <si>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</si>
  <si>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</si>
  <si>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</si>
  <si>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</si>
  <si>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</si>
  <si>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</si>
  <si>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</si>
  <si>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</si>
  <si>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</si>
  <si>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</si>
  <si>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</si>
  <si>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</si>
  <si>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</si>
  <si>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</si>
  <si>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</si>
  <si>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</si>
  <si>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</si>
  <si>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</si>
  <si>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</si>
  <si>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</si>
  <si>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</si>
  <si>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</si>
  <si>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</si>
  <si>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</si>
  <si>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</si>
  <si>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</si>
  <si>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</si>
  <si>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</si>
  <si>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</si>
  <si>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</si>
  <si>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</si>
  <si>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</si>
  <si>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</si>
  <si>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</si>
  <si>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</si>
  <si>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</si>
  <si>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</si>
  <si>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</si>
  <si>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</si>
  <si>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</si>
  <si>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</si>
  <si>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</si>
  <si>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</si>
  <si>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</si>
  <si>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</si>
  <si>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</si>
  <si>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</si>
  <si>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</si>
  <si>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</si>
  <si>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</si>
  <si>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</si>
  <si>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</si>
  <si>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</si>
  <si>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</si>
  <si>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</si>
  <si>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</si>
  <si>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</si>
  <si>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</si>
  <si>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</si>
  <si>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</si>
  <si>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</si>
  <si>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</si>
  <si>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</si>
  <si>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</si>
  <si>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</si>
  <si>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</si>
  <si>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</si>
  <si>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</si>
  <si>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</si>
  <si>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</si>
  <si>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</si>
  <si>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</si>
  <si>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</si>
  <si>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</si>
  <si>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</si>
  <si>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</si>
  <si>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</si>
  <si>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</si>
  <si>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</si>
  <si>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</si>
  <si>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</si>
  <si>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</si>
  <si>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</si>
  <si>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</si>
  <si>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</si>
  <si>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</si>
  <si>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</si>
  <si>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</si>
  <si>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</si>
  <si>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</si>
  <si>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</si>
  <si>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</si>
  <si>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</si>
  <si>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</si>
  <si>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</si>
  <si>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</si>
  <si>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</si>
  <si>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</si>
  <si>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</si>
  <si>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</si>
  <si>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</si>
  <si>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</si>
  <si>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</si>
  <si>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</si>
  <si>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</si>
  <si>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</si>
  <si>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</si>
  <si>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</si>
  <si>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</si>
  <si>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</si>
  <si>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</si>
  <si>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</si>
  <si>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</si>
  <si>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</si>
  <si>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</si>
  <si>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</si>
  <si>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</si>
  <si>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</si>
  <si>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</si>
  <si>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</si>
  <si>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</si>
  <si>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</si>
  <si>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</si>
  <si>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</si>
  <si>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</si>
  <si>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</si>
  <si>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</si>
  <si>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</si>
  <si>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</si>
  <si>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</si>
  <si>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</si>
  <si>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</si>
  <si>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</si>
  <si>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</si>
  <si>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</si>
  <si>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</si>
  <si>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</si>
  <si>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</si>
  <si>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</si>
  <si>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</si>
  <si>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</si>
  <si>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</si>
  <si>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</si>
  <si>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</si>
  <si>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</si>
  <si>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</si>
  <si>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</si>
  <si>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</si>
  <si>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</si>
  <si>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</si>
  <si>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</si>
  <si>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</si>
  <si>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</si>
  <si>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</si>
  <si>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</si>
  <si>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</si>
  <si>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</si>
  <si>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</si>
  <si>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</si>
  <si>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</si>
  <si>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</si>
  <si>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</si>
  <si>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</si>
  <si>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</si>
  <si>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</si>
  <si>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</si>
  <si>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</si>
  <si>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</si>
  <si>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</si>
  <si>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</si>
  <si>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</si>
  <si>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</si>
  <si>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</si>
  <si>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</si>
  <si>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</si>
  <si>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</si>
  <si>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</si>
  <si>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</si>
  <si>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</si>
  <si>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</si>
  <si>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</si>
  <si>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</si>
  <si>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</si>
  <si>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</si>
  <si>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</si>
  <si>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</si>
  <si>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</si>
  <si>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</si>
  <si>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</si>
  <si>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</si>
  <si>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</si>
  <si>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</si>
  <si>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</si>
  <si>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</si>
  <si>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</si>
  <si>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</si>
  <si>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</si>
  <si>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</si>
  <si>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</si>
  <si>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</si>
  <si>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</si>
  <si>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</si>
  <si>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</si>
  <si>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</si>
  <si>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</si>
  <si>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</si>
  <si>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</si>
  <si>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</si>
  <si>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</si>
  <si>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</si>
  <si>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</si>
  <si>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</si>
  <si>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</si>
  <si>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</si>
  <si>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</si>
  <si>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</si>
  <si>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</si>
  <si>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</si>
  <si>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</si>
  <si>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</si>
  <si>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</si>
  <si>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</si>
  <si>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</si>
  <si>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</si>
  <si>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</si>
  <si>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</si>
  <si>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</si>
  <si>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</si>
  <si>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</si>
  <si>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</si>
  <si>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</si>
  <si>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</si>
  <si>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</si>
  <si>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</si>
  <si>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</si>
  <si>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</si>
  <si>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</si>
  <si>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</si>
  <si>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</si>
  <si>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</si>
  <si>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</si>
  <si>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</si>
  <si>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</si>
  <si>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</si>
  <si>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</si>
  <si>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</si>
  <si>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</si>
  <si>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</si>
  <si>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</si>
  <si>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</si>
  <si>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</si>
  <si>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</si>
  <si>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</si>
  <si>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</si>
  <si>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</si>
  <si>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</si>
  <si>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</si>
  <si>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</si>
  <si>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</si>
  <si>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</si>
  <si>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</si>
  <si>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</si>
  <si>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</si>
  <si>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</si>
  <si>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</si>
  <si>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</si>
  <si>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</si>
  <si>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</si>
  <si>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</si>
  <si>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</si>
  <si>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</si>
  <si>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</si>
  <si>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</si>
  <si>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</si>
  <si>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</si>
  <si>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</si>
  <si>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</si>
  <si>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</si>
  <si>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</si>
  <si>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</si>
  <si>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</si>
  <si>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</si>
  <si>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</si>
  <si>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</si>
  <si>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</si>
  <si>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</si>
  <si>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</si>
  <si>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</si>
  <si>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</si>
  <si>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</si>
  <si>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</si>
  <si>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</si>
  <si>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</si>
  <si>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</si>
  <si>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</si>
  <si>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</si>
  <si>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</si>
  <si>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</si>
  <si>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</si>
  <si>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</si>
  <si>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</si>
  <si>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</si>
  <si>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</si>
  <si>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</si>
  <si>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</si>
  <si>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</si>
  <si>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</si>
  <si>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</si>
  <si>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</si>
  <si>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</si>
  <si>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</si>
  <si>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</si>
  <si>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</si>
  <si>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</si>
  <si>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</si>
  <si>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</si>
  <si>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</si>
  <si>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</si>
  <si>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</si>
  <si>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</si>
  <si>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</si>
  <si>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</si>
  <si>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</si>
  <si>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</si>
  <si>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</si>
  <si>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</si>
  <si>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</si>
  <si>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</si>
  <si>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</si>
  <si>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</si>
  <si>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</si>
  <si>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</si>
  <si>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</si>
  <si>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</si>
  <si>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</si>
  <si>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</si>
  <si>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</si>
  <si>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</si>
  <si>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</si>
  <si>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</si>
  <si>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</si>
  <si>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</si>
  <si>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</si>
  <si>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</si>
  <si>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</si>
  <si>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</si>
  <si>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</si>
  <si>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</si>
  <si>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</si>
  <si>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</si>
  <si>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</si>
  <si>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</si>
  <si>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</si>
  <si>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</si>
  <si>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</si>
  <si>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</si>
  <si>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</si>
  <si>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</si>
  <si>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</si>
  <si>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</si>
  <si>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</si>
  <si>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</si>
  <si>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</si>
  <si>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</si>
  <si>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</si>
  <si>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</si>
  <si>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</si>
  <si>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</si>
  <si>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</si>
  <si>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</si>
  <si>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</si>
  <si>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</si>
  <si>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</si>
  <si>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</si>
  <si>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</si>
  <si>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</si>
  <si>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</si>
  <si>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</si>
  <si>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</si>
  <si>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</si>
  <si>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</si>
  <si>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</si>
  <si>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</si>
  <si>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</si>
  <si>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</si>
  <si>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</si>
  <si>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</si>
  <si>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</si>
  <si>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</si>
  <si>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</si>
  <si>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</si>
  <si>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</si>
  <si>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</si>
  <si>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</si>
  <si>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</si>
  <si>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</si>
  <si>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</si>
  <si>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</si>
  <si>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</si>
  <si>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</si>
  <si>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</si>
  <si>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</si>
  <si>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</si>
  <si>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</si>
  <si>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</si>
  <si>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</si>
  <si>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</si>
  <si>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</si>
  <si>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</si>
  <si>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</si>
  <si>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</si>
  <si>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</si>
  <si>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</si>
  <si>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</si>
  <si>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</si>
  <si>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</si>
  <si>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</si>
  <si>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</si>
  <si>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</si>
  <si>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</si>
  <si>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</si>
  <si>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</si>
  <si>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</si>
  <si>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</si>
  <si>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</si>
  <si>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</si>
  <si>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</si>
  <si>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</si>
  <si>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</si>
  <si>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</si>
  <si>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</si>
  <si>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</si>
  <si>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</si>
  <si>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</si>
  <si>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</si>
  <si>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</si>
  <si>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</si>
  <si>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</si>
  <si>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</si>
  <si>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</si>
  <si>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</si>
  <si>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</si>
  <si>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</si>
  <si>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</si>
  <si>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</si>
  <si>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</si>
  <si>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</si>
  <si>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</si>
  <si>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</si>
  <si>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</si>
  <si>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</si>
  <si>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</si>
  <si>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</si>
  <si>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</si>
  <si>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</si>
  <si>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</si>
  <si>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</si>
  <si>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</si>
  <si>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</si>
  <si>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</si>
  <si>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</si>
  <si>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</si>
  <si>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</si>
  <si>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</si>
  <si>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</si>
  <si>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</si>
  <si>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</si>
  <si>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</si>
  <si>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</si>
  <si>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</si>
  <si>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</si>
  <si>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</si>
  <si>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</si>
  <si>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</si>
  <si>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</si>
  <si>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</si>
  <si>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</si>
  <si>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</si>
  <si>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</si>
  <si>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</si>
  <si>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</si>
  <si>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</si>
  <si>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</si>
  <si>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</si>
  <si>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</si>
  <si>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</si>
  <si>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</si>
  <si>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</si>
  <si>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</si>
  <si>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</si>
  <si>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</si>
  <si>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</si>
  <si>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</si>
  <si>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</si>
  <si>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</si>
  <si>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</si>
  <si>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</si>
  <si>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</si>
  <si>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</si>
  <si>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</si>
  <si>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</si>
  <si>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</si>
  <si>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</si>
  <si>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</si>
  <si>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</si>
  <si>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</si>
  <si>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</si>
  <si>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</si>
  <si>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</si>
  <si>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</si>
  <si>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</si>
  <si>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</si>
  <si>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</si>
  <si>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</si>
  <si>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</si>
  <si>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</si>
  <si>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</si>
  <si>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</si>
  <si>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</si>
  <si>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</si>
  <si>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</si>
  <si>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</si>
  <si>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</si>
  <si>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</si>
  <si>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</si>
  <si>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</si>
  <si>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</si>
  <si>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</si>
  <si>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</si>
  <si>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</si>
  <si>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</si>
  <si>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</si>
  <si>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</si>
  <si>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</si>
  <si>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</si>
  <si>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</si>
  <si>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</si>
  <si>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</si>
  <si>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</si>
  <si>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</si>
  <si>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</si>
  <si>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</si>
  <si>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</si>
  <si>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</si>
  <si>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</si>
  <si>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</si>
  <si>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</si>
  <si>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</si>
  <si>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</si>
  <si>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</si>
  <si>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</si>
  <si>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</si>
  <si>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</si>
  <si>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</si>
  <si>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</si>
  <si>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</si>
  <si>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</si>
  <si>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</si>
  <si>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</si>
  <si>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</si>
  <si>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</si>
  <si>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</si>
  <si>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</si>
  <si>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</si>
  <si>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</si>
  <si>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</si>
  <si>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</si>
  <si>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</si>
  <si>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</si>
  <si>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</si>
  <si>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</si>
  <si>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</si>
  <si>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</si>
  <si>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</si>
  <si>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</si>
  <si>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</si>
  <si>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</si>
  <si>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</si>
  <si>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</si>
  <si>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</si>
  <si>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</si>
  <si>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</si>
  <si>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</si>
  <si>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</si>
  <si>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</si>
  <si>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</si>
  <si>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</si>
  <si>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</si>
  <si>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</si>
  <si>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</si>
  <si>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</si>
  <si>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</si>
  <si>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</si>
  <si>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</si>
  <si>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</si>
  <si>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</si>
  <si>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</si>
  <si>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</si>
  <si>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</si>
  <si>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</si>
  <si>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</si>
  <si>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</si>
  <si>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</si>
  <si>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</si>
  <si>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</si>
  <si>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</si>
  <si>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</si>
  <si>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</si>
  <si>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</si>
  <si>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</si>
  <si>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</si>
  <si>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</si>
  <si>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</si>
  <si>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</si>
  <si>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</si>
  <si>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</si>
  <si>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</si>
  <si>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</si>
  <si>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</si>
  <si>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</si>
  <si>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</si>
  <si>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</si>
  <si>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</si>
  <si>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</si>
  <si>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</si>
  <si>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</si>
  <si>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</si>
  <si>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</si>
  <si>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</si>
  <si>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</si>
  <si>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</si>
  <si>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</si>
  <si>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</si>
  <si>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</si>
  <si>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</si>
  <si>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</si>
  <si>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</si>
  <si>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</si>
  <si>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</si>
  <si>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</si>
  <si>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</si>
  <si>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</si>
  <si>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</si>
  <si>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</si>
  <si>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</si>
  <si>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</si>
  <si>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</si>
  <si>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</si>
  <si>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</si>
  <si>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</si>
  <si>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</si>
  <si>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</si>
  <si>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</si>
  <si>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</si>
  <si>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</si>
  <si>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</si>
  <si>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</si>
  <si>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</si>
  <si>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</si>
  <si>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</si>
  <si>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</si>
  <si>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</si>
  <si>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</si>
  <si>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</si>
  <si>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</si>
  <si>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</si>
  <si>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</si>
  <si>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</si>
  <si>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</si>
  <si>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</si>
  <si>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</si>
  <si>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</si>
  <si>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</si>
  <si>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</si>
  <si>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</si>
  <si>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</si>
  <si>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</si>
  <si>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</si>
  <si>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</si>
  <si>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</si>
  <si>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</si>
  <si>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</si>
  <si>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</si>
  <si>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</si>
  <si>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</si>
  <si>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</si>
  <si>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</si>
  <si>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</si>
  <si>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</si>
  <si>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</si>
  <si>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</si>
  <si>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</si>
  <si>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</si>
  <si>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</si>
  <si>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</si>
  <si>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</si>
  <si>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</si>
  <si>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</si>
  <si>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</si>
  <si>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</si>
  <si>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</si>
  <si>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</si>
  <si>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</si>
  <si>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</si>
  <si>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</si>
  <si>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</si>
  <si>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</si>
  <si>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</si>
  <si>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</si>
  <si>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</si>
  <si>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</si>
  <si>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</si>
  <si>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</si>
  <si>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</si>
  <si>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</si>
  <si>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</si>
  <si>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</si>
  <si>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</si>
  <si>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</si>
  <si>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</si>
  <si>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</si>
  <si>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</si>
  <si>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</si>
  <si>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</si>
  <si>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</si>
  <si>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</si>
  <si>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</si>
  <si>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</si>
  <si>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</si>
  <si>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</si>
  <si>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</si>
  <si>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</si>
  <si>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</si>
  <si>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</si>
  <si>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</si>
  <si>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</si>
  <si>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</si>
  <si>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</si>
  <si>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</si>
  <si>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</si>
  <si>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</si>
  <si>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</si>
  <si>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</si>
  <si>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</si>
  <si>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</si>
  <si>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</si>
  <si>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</si>
  <si>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</si>
  <si>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</si>
  <si>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</si>
  <si>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</si>
  <si>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</si>
  <si>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</si>
  <si>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</si>
  <si>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</si>
  <si>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</si>
  <si>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</si>
  <si>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</si>
  <si>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</si>
  <si>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</si>
  <si>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</si>
  <si>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</si>
  <si>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</si>
  <si>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</si>
  <si>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</si>
  <si>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</si>
  <si>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</si>
  <si>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</si>
  <si>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</si>
  <si>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</si>
  <si>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</si>
  <si>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</si>
  <si>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</si>
  <si>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</si>
  <si>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</si>
  <si>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</si>
  <si>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</si>
  <si>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</si>
  <si>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</si>
  <si>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</si>
  <si>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</si>
  <si>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</si>
  <si>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</si>
  <si>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</si>
  <si>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</si>
  <si>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</si>
  <si>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</si>
  <si>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</si>
  <si>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</si>
  <si>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</si>
  <si>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</si>
  <si>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</si>
  <si>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</si>
  <si>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</si>
  <si>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</si>
  <si>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</si>
  <si>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</si>
  <si>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</si>
  <si>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</si>
  <si>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</si>
  <si>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</si>
  <si>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</si>
  <si>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</si>
  <si>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</si>
  <si>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</si>
  <si>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</si>
  <si>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</si>
  <si>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</si>
  <si>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</si>
  <si>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</si>
  <si>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</si>
  <si>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</si>
  <si>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</si>
  <si>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</si>
  <si>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</si>
  <si>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</si>
  <si>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</si>
  <si>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</si>
  <si>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</si>
  <si>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</si>
  <si>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</si>
  <si>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</si>
  <si>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</si>
  <si>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</si>
  <si>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</si>
  <si>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</si>
  <si>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</si>
  <si>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</si>
  <si>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</si>
  <si>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</si>
  <si>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</si>
  <si>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</si>
  <si>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</si>
  <si>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</si>
  <si>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</si>
  <si>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</si>
  <si>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</si>
  <si>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</si>
  <si>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</si>
  <si>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</si>
  <si>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</si>
  <si>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</si>
  <si>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</si>
  <si>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</si>
  <si>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</si>
  <si>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</si>
  <si>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</si>
  <si>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</si>
  <si>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</si>
  <si>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</si>
  <si>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</si>
  <si>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</si>
  <si>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</si>
  <si>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</si>
  <si>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</si>
  <si>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</si>
  <si>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</si>
  <si>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</si>
  <si>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</si>
  <si>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</si>
  <si>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</si>
  <si>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</si>
  <si>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</si>
  <si>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</si>
  <si>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</si>
  <si>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</si>
  <si>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</si>
  <si>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</si>
  <si>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</si>
  <si>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</si>
  <si>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</si>
  <si>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</si>
  <si>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</si>
  <si>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</si>
  <si>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</si>
  <si>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</si>
  <si>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</si>
  <si>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</si>
  <si>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</si>
  <si>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</si>
  <si>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</si>
  <si>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</si>
  <si>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</si>
  <si>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</si>
  <si>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</si>
  <si>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</si>
  <si>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</si>
  <si>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</si>
  <si>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</si>
  <si>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</si>
  <si>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</si>
  <si>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</si>
  <si>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</si>
  <si>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</si>
  <si>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</si>
  <si>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</si>
  <si>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</si>
  <si>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</si>
  <si>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</si>
  <si>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</si>
  <si>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</si>
  <si>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</si>
  <si>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</si>
  <si>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</si>
  <si>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</si>
  <si>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</si>
  <si>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</si>
  <si>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</si>
  <si>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</si>
  <si>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</si>
  <si>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</si>
  <si>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</si>
  <si>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</si>
  <si>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</si>
  <si>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</si>
  <si>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</si>
  <si>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</si>
  <si>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</si>
  <si>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</si>
  <si>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</si>
  <si>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</si>
  <si>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</si>
  <si>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</si>
  <si>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</si>
  <si>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</si>
  <si>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</si>
  <si>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</si>
  <si>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</si>
  <si>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</si>
  <si>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</si>
  <si>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</si>
  <si>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</si>
  <si>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</si>
  <si>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</si>
  <si>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</si>
  <si>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</si>
  <si>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</si>
  <si>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</si>
  <si>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</si>
  <si>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</si>
  <si>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</si>
  <si>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</si>
  <si>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</si>
  <si>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</si>
  <si>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</si>
  <si>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</si>
  <si>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</si>
  <si>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</si>
  <si>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</si>
  <si>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</si>
  <si>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</si>
  <si>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</si>
  <si>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</si>
  <si>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</si>
  <si>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</si>
  <si>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</si>
  <si>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</si>
  <si>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</si>
  <si>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</si>
  <si>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</si>
  <si>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</si>
  <si>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</si>
  <si>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</si>
  <si>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</si>
  <si>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</si>
  <si>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</si>
  <si>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</si>
  <si>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</si>
  <si>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</si>
  <si>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</si>
  <si>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</si>
  <si>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</si>
  <si>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</si>
  <si>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</si>
  <si>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</si>
  <si>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</si>
  <si>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</si>
  <si>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</si>
  <si>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</si>
  <si>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</si>
  <si>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</si>
  <si>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</si>
  <si>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</si>
  <si>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</si>
  <si>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</si>
  <si>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</si>
  <si>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</si>
  <si>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</si>
  <si>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</si>
  <si>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</si>
  <si>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</si>
  <si>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</si>
  <si>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</si>
  <si>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</si>
  <si>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</si>
  <si>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</si>
  <si>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</si>
  <si>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</si>
  <si>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</si>
  <si>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</si>
  <si>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</si>
  <si>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</si>
  <si>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</si>
  <si>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</si>
  <si>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</si>
  <si>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</si>
  <si>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</si>
  <si>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</si>
  <si>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</si>
  <si>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</si>
  <si>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</si>
  <si>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</si>
  <si>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</si>
  <si>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</si>
  <si>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</si>
  <si>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</si>
  <si>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</si>
  <si>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</si>
  <si>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</si>
  <si>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</si>
  <si>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</si>
  <si>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</si>
  <si>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</si>
  <si>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</si>
  <si>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</si>
  <si>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</si>
  <si>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</si>
  <si>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</si>
  <si>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</si>
  <si>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</si>
  <si>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</si>
  <si>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</si>
  <si>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</si>
  <si>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</si>
  <si>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</si>
  <si>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</si>
  <si>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</si>
  <si>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</si>
  <si>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</si>
  <si>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</si>
  <si>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</si>
  <si>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</si>
  <si>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</si>
  <si>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</si>
  <si>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</si>
  <si>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</si>
  <si>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</si>
  <si>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</si>
  <si>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</si>
  <si>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</si>
  <si>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</si>
  <si>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</si>
  <si>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</si>
  <si>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</si>
  <si>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</si>
  <si>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</si>
  <si>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</si>
  <si>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</si>
  <si>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</si>
  <si>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</si>
  <si>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</si>
  <si>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</si>
  <si>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</si>
  <si>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</si>
  <si>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</si>
  <si>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</si>
  <si>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</si>
  <si>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</si>
  <si>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</si>
  <si>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</si>
  <si>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</si>
  <si>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</si>
  <si>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</si>
  <si>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</si>
  <si>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</si>
  <si>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</si>
  <si>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</si>
  <si>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</si>
  <si>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</si>
  <si>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</si>
  <si>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</si>
  <si>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</si>
  <si>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</si>
  <si>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</si>
  <si>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</si>
  <si>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</si>
  <si>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</si>
  <si>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</si>
  <si>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</si>
  <si>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</si>
  <si>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</si>
  <si>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</si>
  <si>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</si>
  <si>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</si>
  <si>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</si>
  <si>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</si>
  <si>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</si>
  <si>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</si>
  <si>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</si>
  <si>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</si>
  <si>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</si>
  <si>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</si>
  <si>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</si>
  <si>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</si>
  <si>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</si>
  <si>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</si>
  <si>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</si>
  <si>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</si>
  <si>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</si>
  <si>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</si>
  <si>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</si>
  <si>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</si>
  <si>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</si>
  <si>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</si>
  <si>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</si>
  <si>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</si>
  <si>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</si>
  <si>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</si>
  <si>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</si>
  <si>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</si>
  <si>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</si>
  <si>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</si>
  <si>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</si>
  <si>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</si>
  <si>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</si>
  <si>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</si>
  <si>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</si>
  <si>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</si>
  <si>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</si>
  <si>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</si>
  <si>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</si>
  <si>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</si>
  <si>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</si>
  <si>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</si>
  <si>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</si>
  <si>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</si>
  <si>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</si>
  <si>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</si>
  <si>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</si>
  <si>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</si>
  <si>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</si>
  <si>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</si>
  <si>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</si>
  <si>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</si>
  <si>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</si>
  <si>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</si>
  <si>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</si>
  <si>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</si>
  <si>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</si>
  <si>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</si>
  <si>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</si>
  <si>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</si>
  <si>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</si>
  <si>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</si>
  <si>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</si>
  <si>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</si>
  <si>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</si>
  <si>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</si>
  <si>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</si>
  <si>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</si>
  <si>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</si>
  <si>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</si>
  <si>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</si>
  <si>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</si>
  <si>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</si>
  <si>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</si>
  <si>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</si>
  <si>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</si>
  <si>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</si>
  <si>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</si>
  <si>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</si>
  <si>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</si>
  <si>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</si>
  <si>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</si>
  <si>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</si>
  <si>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</si>
  <si>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</si>
  <si>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</si>
  <si>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</si>
  <si>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</si>
  <si>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</si>
  <si>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</si>
  <si>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</si>
  <si>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</si>
  <si>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</si>
  <si>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</si>
  <si>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</si>
  <si>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</si>
  <si>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</si>
  <si>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</si>
  <si>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</si>
  <si>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</si>
  <si>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</si>
  <si>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</si>
  <si>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</si>
  <si>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</si>
  <si>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</si>
  <si>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</si>
  <si>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</si>
  <si>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</si>
  <si>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</si>
  <si>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</si>
  <si>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</si>
  <si>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</si>
  <si>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</si>
  <si>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</si>
  <si>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</si>
  <si>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</si>
  <si>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</si>
  <si>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</si>
  <si>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</si>
  <si>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</si>
  <si>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</si>
  <si>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</si>
  <si>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</si>
  <si>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</si>
  <si>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</si>
  <si>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</si>
  <si>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</si>
  <si>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</si>
  <si>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</si>
  <si>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</si>
  <si>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</si>
  <si>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</si>
  <si>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</si>
  <si>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</si>
  <si>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</si>
  <si>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</si>
  <si>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</si>
  <si>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</si>
  <si>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</si>
  <si>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</si>
  <si>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</si>
  <si>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</si>
  <si>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</si>
  <si>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</si>
  <si>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</si>
  <si>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</si>
  <si>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</si>
  <si>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</si>
  <si>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</si>
  <si>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</si>
  <si>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</si>
  <si>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</si>
  <si>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</si>
  <si>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</si>
  <si>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</si>
  <si>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</si>
  <si>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</si>
  <si>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</si>
  <si>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</si>
  <si>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</si>
  <si>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</si>
  <si>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</si>
  <si>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</si>
  <si>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</si>
  <si>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</si>
  <si>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</si>
  <si>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</si>
  <si>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</si>
  <si>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</si>
  <si>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</si>
  <si>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</si>
  <si>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</si>
  <si>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</si>
  <si>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</si>
  <si>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</si>
  <si>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</si>
  <si>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</si>
  <si>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</si>
  <si>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</si>
  <si>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</si>
  <si>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</si>
  <si>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</si>
  <si>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</si>
  <si>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</si>
  <si>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</si>
  <si>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</si>
  <si>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</si>
  <si>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</si>
  <si>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</si>
  <si>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</si>
  <si>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</si>
  <si>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</si>
  <si>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</si>
  <si>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</si>
  <si>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</si>
  <si>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</si>
  <si>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</si>
  <si>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</si>
  <si>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</si>
  <si>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</si>
  <si>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</si>
  <si>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</si>
  <si>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</si>
  <si>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</si>
  <si>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</si>
  <si>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</si>
  <si>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</si>
  <si>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</si>
  <si>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</si>
  <si>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</si>
  <si>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</si>
  <si>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</si>
  <si>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</si>
  <si>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</si>
  <si>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</si>
  <si>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</si>
  <si>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</si>
  <si>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</si>
  <si>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</si>
  <si>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</si>
  <si>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</si>
  <si>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</si>
  <si>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</si>
  <si>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</si>
  <si>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</si>
  <si>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</si>
  <si>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</si>
  <si>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</si>
  <si>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</si>
  <si>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</si>
  <si>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</si>
  <si>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</si>
  <si>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</si>
  <si>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</si>
  <si>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</si>
  <si>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</si>
  <si>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</si>
  <si>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</si>
  <si>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</si>
  <si>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</si>
  <si>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</si>
  <si>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</si>
  <si>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</si>
  <si>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</si>
  <si>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</si>
  <si>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</si>
  <si>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</si>
  <si>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</si>
  <si>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</si>
  <si>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</si>
  <si>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</si>
  <si>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</si>
  <si>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</si>
  <si>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</si>
  <si>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</si>
  <si>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</si>
  <si>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</si>
  <si>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</si>
  <si>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</si>
  <si>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</si>
  <si>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</si>
  <si>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</si>
  <si>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</si>
  <si>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</si>
  <si>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</si>
  <si>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</si>
  <si>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</si>
  <si>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</si>
  <si>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</si>
  <si>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</si>
  <si>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</si>
  <si>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</si>
  <si>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</si>
  <si>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</si>
  <si>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</si>
  <si>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</si>
  <si>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</si>
  <si>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</si>
  <si>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</si>
  <si>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</si>
  <si>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</si>
  <si>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</si>
  <si>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</si>
  <si>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</si>
  <si>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</si>
  <si>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</si>
  <si>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</si>
  <si>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</si>
  <si>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</si>
  <si>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</si>
  <si>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</si>
  <si>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</si>
  <si>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</si>
  <si>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</si>
  <si>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</si>
  <si>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</si>
  <si>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</si>
  <si>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</si>
  <si>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</si>
  <si>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</si>
  <si>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</si>
  <si>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</si>
  <si>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</si>
  <si>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</si>
  <si>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</si>
  <si>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</si>
  <si>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</si>
  <si>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</si>
  <si>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</si>
  <si>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</si>
  <si>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</si>
  <si>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</si>
  <si>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</si>
  <si>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</si>
  <si>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</si>
  <si>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</si>
  <si>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</si>
  <si>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</si>
  <si>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</si>
  <si>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</si>
  <si>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</si>
  <si>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</si>
  <si>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</si>
  <si>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</si>
  <si>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</si>
  <si>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</si>
  <si>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</si>
  <si>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</si>
  <si>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</si>
  <si>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</si>
  <si>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</si>
  <si>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</si>
  <si>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</si>
  <si>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</si>
  <si>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</si>
  <si>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</si>
  <si>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</si>
  <si>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</si>
  <si>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</si>
  <si>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</si>
  <si>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</si>
  <si>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</si>
  <si>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</si>
  <si>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</si>
  <si>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</si>
  <si>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</si>
  <si>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</si>
  <si>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</si>
  <si>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</si>
  <si>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</si>
  <si>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</si>
  <si>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</si>
  <si>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</si>
  <si>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</si>
  <si>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</si>
  <si>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</si>
  <si>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</si>
  <si>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</si>
  <si>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</si>
  <si>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</si>
  <si>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</si>
  <si>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</si>
  <si>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</si>
  <si>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</si>
  <si>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</si>
  <si>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</si>
  <si>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</si>
  <si>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</si>
  <si>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</si>
  <si>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</si>
  <si>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</si>
  <si>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</si>
  <si>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</si>
  <si>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</si>
  <si>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</si>
  <si>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</si>
  <si>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</si>
  <si>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</si>
  <si>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</si>
  <si>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</si>
  <si>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</si>
  <si>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</si>
  <si>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</si>
  <si>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</si>
  <si>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</si>
  <si>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</si>
  <si>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</si>
  <si>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</si>
  <si>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</si>
  <si>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</si>
  <si>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</si>
  <si>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</si>
  <si>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</si>
  <si>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</si>
  <si>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</si>
  <si>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</si>
  <si>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</si>
  <si>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</si>
  <si>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</si>
  <si>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</si>
  <si>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</si>
  <si>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</si>
  <si>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</si>
  <si>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</si>
  <si>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</si>
  <si>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</si>
  <si>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</si>
  <si>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</si>
  <si>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</si>
  <si>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</si>
  <si>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</si>
  <si>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</si>
  <si>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</si>
  <si>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</si>
  <si>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</si>
  <si>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</si>
  <si>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</si>
  <si>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</si>
  <si>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</si>
  <si>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</si>
  <si>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</si>
  <si>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</si>
  <si>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</si>
  <si>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</si>
  <si>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</si>
  <si>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</si>
  <si>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</si>
  <si>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</si>
  <si>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</si>
  <si>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</si>
  <si>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</si>
  <si>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</si>
  <si>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</si>
  <si>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</si>
  <si>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</si>
  <si>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</si>
  <si>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</si>
  <si>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</si>
  <si>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</si>
  <si>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</si>
  <si>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</si>
  <si>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</si>
  <si>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</si>
  <si>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</si>
  <si>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</si>
  <si>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</si>
  <si>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</si>
  <si>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</si>
  <si>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</si>
  <si>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</si>
  <si>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</si>
  <si>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</si>
  <si>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</si>
  <si>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</si>
  <si>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</si>
  <si>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</si>
  <si>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</si>
  <si>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</si>
  <si>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</si>
  <si>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</si>
  <si>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</si>
  <si>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</si>
  <si>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</si>
  <si>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</si>
  <si>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</si>
  <si>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</si>
  <si>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</si>
  <si>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</si>
  <si>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</si>
  <si>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</si>
  <si>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</si>
  <si>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</si>
  <si>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</si>
  <si>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</si>
  <si>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</si>
  <si>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</si>
  <si>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</si>
  <si>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</si>
  <si>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</si>
  <si>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</si>
  <si>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</si>
  <si>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</si>
  <si>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</si>
  <si>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</si>
  <si>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</si>
  <si>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</si>
  <si>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</si>
  <si>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</si>
  <si>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</si>
  <si>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</si>
  <si>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</si>
  <si>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</si>
  <si>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</si>
  <si>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</si>
  <si>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</si>
  <si>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</si>
  <si>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</si>
  <si>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</si>
  <si>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</si>
  <si>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</si>
  <si>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</si>
  <si>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</si>
  <si>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</si>
  <si>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</si>
  <si>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</si>
  <si>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</si>
  <si>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</si>
  <si>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</si>
  <si>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</si>
  <si>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</si>
  <si>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</si>
  <si>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</si>
  <si>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</si>
  <si>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</si>
  <si>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</si>
  <si>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</si>
  <si>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</si>
  <si>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</si>
  <si>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</si>
  <si>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</si>
  <si>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</si>
  <si>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</si>
  <si>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</si>
  <si>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</si>
  <si>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</si>
  <si>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</si>
  <si>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</si>
  <si>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</si>
  <si>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</si>
  <si>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</si>
  <si>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</si>
  <si>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</si>
  <si>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</si>
  <si>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</si>
  <si>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</si>
  <si>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</si>
  <si>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</si>
  <si>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</si>
  <si>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</si>
  <si>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</si>
  <si>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</si>
  <si>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</si>
  <si>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</si>
  <si>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</si>
  <si>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</si>
  <si>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</si>
  <si>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</si>
  <si>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</si>
  <si>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</si>
  <si>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</si>
  <si>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</si>
  <si>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</si>
  <si>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</si>
  <si>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</si>
  <si>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</si>
  <si>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</si>
  <si>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</si>
  <si>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</si>
  <si>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</si>
  <si>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</si>
  <si>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</si>
  <si>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</si>
  <si>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</si>
  <si>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</si>
  <si>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</si>
  <si>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</si>
  <si>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</si>
  <si>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</si>
  <si>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</si>
  <si>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</si>
  <si>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</si>
  <si>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</si>
  <si>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</si>
  <si>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</si>
  <si>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</si>
  <si>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</si>
  <si>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</si>
  <si>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</si>
  <si>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</si>
  <si>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</si>
  <si>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</si>
  <si>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</si>
  <si>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</si>
  <si>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</si>
  <si>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</si>
  <si>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</si>
  <si>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</si>
  <si>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</si>
  <si>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</si>
  <si>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</si>
  <si>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</si>
  <si>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</si>
  <si>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</si>
  <si>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</si>
  <si>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</si>
  <si>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</si>
  <si>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</si>
  <si>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</si>
  <si>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</si>
  <si>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</si>
  <si>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</si>
  <si>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</si>
  <si>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</si>
  <si>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</si>
  <si>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</si>
  <si>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</si>
  <si>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</si>
  <si>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</si>
  <si>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</si>
  <si>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</si>
  <si>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</si>
  <si>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</si>
  <si>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</si>
  <si>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</si>
  <si>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</si>
  <si>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</si>
  <si>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</si>
  <si>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</si>
  <si>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</si>
  <si>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</si>
  <si>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</si>
  <si>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</si>
  <si>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</si>
  <si>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</si>
  <si>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</si>
  <si>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</si>
  <si>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</si>
  <si>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</si>
  <si>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</si>
  <si>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</si>
  <si>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</si>
  <si>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</si>
  <si>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</si>
  <si>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</si>
  <si>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</si>
  <si>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</si>
  <si>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</si>
  <si>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</si>
  <si>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</si>
  <si>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</si>
  <si>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</si>
  <si>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</si>
  <si>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</si>
  <si>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</si>
  <si>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</si>
  <si>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</si>
  <si>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</si>
  <si>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</si>
  <si>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</si>
  <si>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</si>
  <si>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</si>
  <si>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</si>
  <si>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</si>
  <si>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</si>
  <si>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</si>
  <si>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</si>
  <si>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</si>
  <si>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</si>
  <si>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</si>
  <si>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</si>
  <si>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</si>
  <si>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</si>
  <si>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</si>
  <si>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</si>
  <si>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</si>
  <si>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</si>
  <si>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</si>
  <si>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</si>
  <si>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</si>
  <si>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</si>
  <si>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</si>
  <si>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</si>
  <si>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</si>
  <si>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</si>
  <si>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</si>
  <si>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</si>
  <si>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</si>
  <si>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</si>
  <si>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</si>
  <si>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</si>
  <si>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</si>
  <si>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</si>
  <si>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</si>
  <si>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</si>
  <si>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</si>
  <si>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</si>
  <si>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</si>
  <si>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</si>
  <si>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</si>
  <si>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</si>
  <si>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</si>
  <si>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</si>
  <si>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</si>
  <si>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</si>
  <si>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</si>
  <si>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</si>
  <si>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</si>
  <si>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</si>
  <si>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</si>
  <si>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</si>
  <si>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</si>
  <si>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</si>
  <si>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</si>
  <si>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</si>
  <si>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</si>
  <si>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</si>
  <si>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</si>
  <si>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</si>
  <si>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</si>
  <si>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</si>
  <si>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</si>
  <si>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</si>
  <si>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</si>
  <si>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</si>
  <si>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</si>
  <si>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</si>
  <si>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</si>
  <si>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</si>
  <si>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</si>
  <si>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</si>
  <si>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</si>
  <si>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</si>
  <si>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</si>
  <si>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</si>
  <si>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</si>
  <si>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</si>
  <si>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</si>
  <si>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</si>
  <si>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</si>
  <si>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</si>
  <si>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</si>
  <si>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</si>
  <si>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</si>
  <si>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</si>
  <si>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</si>
  <si>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</si>
  <si>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</si>
  <si>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</si>
  <si>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</si>
  <si>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</si>
  <si>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</si>
  <si>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</si>
  <si>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</si>
  <si>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</si>
  <si>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</si>
  <si>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</si>
  <si>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</si>
  <si>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</si>
  <si>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</si>
  <si>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</si>
  <si>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</si>
  <si>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</si>
  <si>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</si>
  <si>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</si>
  <si>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</si>
  <si>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</si>
  <si>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</si>
  <si>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</si>
  <si>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</si>
  <si>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</si>
  <si>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</si>
  <si>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</si>
  <si>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</si>
  <si>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</si>
  <si>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</si>
  <si>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</si>
  <si>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</si>
  <si>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</si>
  <si>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</si>
  <si>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</si>
  <si>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</si>
  <si>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</si>
  <si>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</si>
  <si>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</si>
  <si>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</si>
  <si>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</si>
  <si>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</si>
  <si>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</si>
  <si>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</si>
  <si>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</si>
  <si>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</si>
  <si>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</si>
  <si>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</si>
  <si>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</si>
  <si>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</si>
  <si>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</si>
  <si>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</si>
  <si>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</si>
  <si>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</si>
  <si>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</si>
  <si>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</si>
  <si>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</si>
  <si>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</si>
  <si>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</si>
  <si>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</si>
  <si>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</si>
  <si>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</si>
  <si>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</si>
  <si>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</si>
  <si>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</si>
  <si>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</si>
  <si>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</si>
  <si>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</si>
  <si>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</si>
  <si>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</si>
  <si>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</si>
  <si>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</si>
  <si>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</si>
  <si>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</si>
  <si>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</si>
  <si>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</si>
  <si>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</si>
  <si>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</si>
  <si>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</si>
  <si>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</si>
  <si>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</si>
  <si>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</si>
  <si>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</si>
  <si>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</si>
  <si>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</si>
  <si>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</si>
  <si>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</si>
  <si>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</si>
  <si>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</si>
  <si>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</si>
  <si>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</si>
  <si>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</si>
  <si>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</si>
  <si>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</si>
  <si>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</si>
  <si>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</si>
  <si>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</si>
  <si>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</si>
  <si>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</si>
  <si>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</si>
  <si>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</si>
  <si>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</si>
  <si>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</si>
  <si>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</si>
  <si>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</si>
  <si>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</si>
  <si>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</si>
  <si>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</si>
  <si>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</si>
  <si>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</si>
  <si>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</si>
  <si>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</si>
  <si>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</si>
  <si>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</si>
  <si>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</si>
  <si>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</si>
  <si>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</si>
  <si>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</si>
  <si>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</si>
  <si>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</si>
  <si>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</si>
  <si>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</si>
  <si>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</si>
  <si>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</si>
  <si>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</si>
  <si>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</si>
  <si>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</si>
  <si>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</si>
  <si>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</si>
  <si>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</si>
  <si>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</si>
  <si>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</si>
  <si>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</si>
  <si>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</si>
  <si>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</si>
  <si>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</si>
  <si>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</si>
  <si>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</si>
  <si>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</si>
  <si>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</si>
  <si>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</si>
  <si>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</si>
  <si>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</si>
  <si>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</si>
  <si>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</si>
  <si>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</si>
  <si>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</si>
  <si>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</si>
  <si>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</si>
  <si>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</si>
  <si>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</si>
  <si>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</si>
  <si>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</si>
  <si>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</si>
  <si>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</si>
  <si>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</si>
  <si>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</si>
  <si>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</si>
  <si>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</si>
  <si>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</si>
  <si>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</si>
  <si>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</si>
  <si>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</si>
  <si>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</si>
  <si>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</si>
  <si>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</si>
  <si>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</si>
  <si>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</si>
  <si>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</si>
  <si>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</si>
  <si>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</si>
  <si>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</si>
  <si>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</si>
  <si>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</si>
  <si>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</si>
  <si>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</si>
  <si>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</si>
  <si>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</si>
  <si>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</si>
  <si>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</si>
  <si>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</si>
  <si>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</si>
  <si>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</si>
  <si>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</si>
  <si>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</si>
  <si>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</si>
  <si>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</si>
  <si>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</si>
  <si>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</si>
  <si>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</si>
  <si>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</si>
  <si>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</si>
  <si>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</si>
  <si>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</si>
  <si>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</si>
  <si>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</si>
  <si>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</si>
  <si>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</si>
  <si>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</si>
  <si>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</si>
  <si>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</si>
  <si>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</si>
  <si>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</si>
  <si>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</si>
  <si>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</si>
  <si>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</si>
  <si>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</si>
  <si>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</si>
  <si>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</si>
  <si>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</si>
  <si>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</si>
  <si>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</si>
  <si>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</si>
  <si>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</si>
  <si>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</si>
  <si>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</si>
  <si>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</si>
  <si>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</si>
  <si>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</si>
  <si>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</si>
  <si>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</si>
  <si>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</si>
  <si>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</si>
  <si>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</si>
  <si>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</si>
  <si>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</si>
  <si>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</si>
  <si>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</si>
  <si>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</si>
  <si>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</si>
  <si>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</si>
  <si>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</si>
  <si>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</si>
  <si>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</si>
  <si>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</si>
  <si>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</si>
  <si>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</si>
  <si>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</si>
  <si>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</si>
  <si>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</si>
  <si>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</si>
  <si>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</si>
  <si>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</si>
  <si>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</si>
  <si>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</si>
  <si>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</si>
  <si>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</si>
  <si>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</si>
  <si>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</si>
  <si>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</si>
  <si>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</si>
  <si>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</si>
  <si>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</si>
  <si>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</si>
  <si>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</si>
  <si>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</si>
  <si>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</si>
  <si>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</si>
  <si>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</si>
  <si>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</si>
  <si>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</si>
  <si>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</si>
  <si>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</si>
  <si>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</si>
  <si>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</si>
  <si>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</si>
  <si>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</si>
  <si>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</si>
  <si>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</si>
  <si>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</si>
  <si>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</si>
  <si>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</si>
  <si>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</si>
  <si>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</si>
  <si>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</si>
  <si>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</si>
  <si>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</si>
  <si>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</si>
  <si>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</si>
  <si>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</si>
  <si>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</si>
  <si>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</si>
  <si>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</si>
  <si>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</si>
  <si>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</si>
  <si>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</si>
  <si>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</si>
  <si>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</si>
  <si>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</si>
  <si>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</si>
  <si>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</si>
  <si>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</si>
  <si>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</si>
  <si>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</si>
  <si>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</si>
  <si>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</si>
  <si>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</si>
  <si>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</si>
  <si>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</si>
  <si>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</si>
  <si>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</si>
  <si>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</si>
  <si>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</si>
  <si>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</si>
  <si>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</si>
  <si>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</si>
  <si>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</si>
  <si>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</si>
  <si>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</si>
  <si>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</si>
  <si>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</si>
  <si>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</si>
  <si>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</si>
  <si>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</si>
  <si>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</si>
  <si>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</si>
  <si>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</si>
  <si>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</si>
  <si>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</si>
  <si>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</si>
  <si>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</si>
  <si>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</si>
  <si>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</si>
  <si>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</si>
  <si>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</si>
  <si>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</si>
  <si>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</si>
  <si>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</si>
  <si>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</si>
  <si>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</si>
  <si>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</si>
  <si>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</si>
  <si>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</si>
  <si>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</si>
  <si>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</si>
  <si>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</si>
  <si>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</si>
  <si>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</si>
  <si>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</si>
  <si>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</si>
  <si>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</si>
  <si>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</si>
  <si>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</si>
  <si>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</si>
  <si>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</si>
  <si>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</si>
  <si>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</si>
  <si>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</si>
  <si>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</si>
  <si>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</si>
  <si>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</si>
  <si>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</si>
  <si>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</si>
  <si>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</si>
  <si>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</si>
  <si>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</si>
  <si>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</si>
  <si>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</si>
  <si>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</si>
  <si>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</si>
  <si>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</si>
  <si>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</si>
  <si>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</si>
  <si>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</si>
  <si>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</si>
  <si>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</si>
  <si>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</si>
  <si>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</si>
  <si>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</si>
  <si>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</si>
  <si>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</si>
  <si>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</si>
  <si>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</si>
  <si>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</si>
  <si>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</si>
  <si>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</si>
  <si>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</si>
  <si>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</si>
  <si>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</si>
  <si>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</si>
  <si>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</si>
  <si>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</si>
  <si>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</si>
  <si>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</si>
  <si>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</si>
  <si>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</si>
  <si>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</si>
  <si>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</si>
  <si>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</si>
  <si>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</si>
  <si>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</si>
  <si>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</si>
  <si>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</si>
  <si>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</si>
  <si>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</si>
  <si>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</si>
  <si>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</si>
  <si>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</si>
  <si>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</si>
  <si>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</si>
  <si>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</si>
  <si>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</si>
  <si>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</si>
  <si>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</si>
  <si>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</si>
  <si>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</si>
  <si>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</si>
  <si>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</si>
  <si>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</si>
  <si>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</si>
  <si>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</si>
  <si>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</si>
  <si>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</si>
  <si>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</si>
  <si>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</si>
  <si>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</si>
  <si>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</si>
  <si>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</si>
  <si>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</si>
  <si>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</si>
  <si>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</si>
  <si>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</si>
  <si>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</si>
  <si>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</si>
  <si>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</si>
  <si>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</si>
  <si>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</si>
  <si>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</si>
  <si>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</si>
  <si>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</si>
  <si>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</si>
  <si>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</si>
  <si>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</si>
  <si>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</si>
  <si>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</si>
  <si>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</si>
  <si>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</si>
  <si>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</si>
  <si>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</si>
  <si>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</si>
  <si>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</si>
  <si>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</si>
  <si>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</si>
  <si>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</si>
  <si>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</si>
  <si>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</si>
  <si>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</si>
  <si>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</si>
  <si>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</si>
  <si>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</si>
  <si>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</si>
  <si>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</si>
  <si>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</si>
  <si>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</si>
  <si>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</si>
  <si>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</si>
  <si>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</si>
  <si>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</si>
  <si>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</si>
  <si>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</si>
  <si>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</si>
  <si>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</si>
  <si>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</si>
  <si>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</si>
  <si>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</si>
  <si>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</si>
  <si>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</si>
  <si>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</si>
  <si>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</si>
  <si>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</si>
  <si>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</si>
  <si>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</si>
  <si>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</si>
  <si>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</si>
  <si>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</si>
  <si>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</si>
  <si>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</si>
  <si>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</si>
  <si>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</si>
  <si>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</si>
  <si>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</si>
  <si>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</si>
  <si>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</si>
  <si>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</si>
  <si>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</si>
  <si>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</si>
  <si>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</si>
  <si>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</si>
  <si>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</si>
  <si>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</si>
  <si>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</si>
  <si>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</si>
  <si>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</si>
  <si>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</si>
  <si>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</si>
  <si>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</si>
  <si>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</si>
  <si>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</si>
  <si>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</si>
  <si>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</si>
  <si>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</si>
  <si>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</si>
  <si>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</si>
  <si>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</si>
  <si>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</si>
  <si>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</si>
  <si>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</si>
  <si>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</si>
  <si>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</si>
  <si>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</si>
  <si>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</si>
  <si>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</si>
  <si>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</si>
  <si>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</si>
  <si>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</si>
  <si>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</si>
  <si>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</si>
  <si>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</si>
  <si>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</si>
  <si>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</si>
  <si>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</si>
  <si>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</si>
  <si>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</si>
  <si>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</si>
  <si>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</si>
  <si>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</si>
  <si>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</si>
  <si>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</si>
  <si>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</si>
  <si>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</si>
  <si>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</si>
  <si>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</si>
  <si>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</si>
  <si>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</si>
  <si>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</si>
  <si>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</si>
  <si>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</si>
  <si>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</si>
  <si>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</si>
  <si>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</si>
  <si>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</si>
  <si>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</si>
  <si>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</si>
  <si>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</si>
  <si>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</si>
  <si>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</si>
  <si>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</si>
  <si>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</si>
  <si>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</si>
  <si>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</si>
  <si>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</si>
  <si>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</si>
  <si>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</si>
  <si>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</si>
  <si>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</si>
  <si>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</si>
  <si>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</si>
  <si>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</si>
  <si>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</si>
  <si>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</si>
  <si>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</si>
  <si>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</si>
  <si>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</si>
  <si>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</si>
  <si>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</si>
  <si>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</si>
  <si>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</si>
  <si>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</si>
  <si>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</si>
  <si>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</si>
  <si>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</si>
  <si>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</si>
  <si>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</si>
  <si>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</si>
  <si>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</si>
  <si>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</si>
  <si>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</si>
  <si>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</si>
  <si>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</si>
  <si>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</si>
  <si>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</si>
  <si>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</si>
  <si>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</si>
  <si>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</si>
  <si>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</si>
  <si>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</si>
  <si>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</si>
  <si>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</si>
  <si>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</si>
  <si>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</si>
  <si>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</si>
  <si>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</si>
  <si>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</si>
  <si>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</si>
  <si>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</si>
  <si>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</si>
  <si>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</si>
  <si>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</si>
  <si>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</si>
  <si>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</si>
  <si>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</si>
  <si>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</si>
  <si>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</si>
  <si>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</si>
  <si>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</si>
  <si>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</si>
  <si>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</si>
  <si>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</si>
  <si>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</si>
  <si>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</si>
  <si>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</si>
  <si>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</si>
  <si>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</si>
  <si>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</si>
  <si>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</si>
  <si>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</si>
  <si>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</si>
  <si>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</si>
  <si>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</si>
  <si>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</si>
  <si>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</si>
  <si>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</si>
  <si>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</si>
  <si>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</si>
  <si>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</si>
  <si>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</si>
  <si>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</si>
  <si>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</si>
  <si>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</si>
  <si>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</si>
  <si>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</si>
  <si>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</si>
  <si>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</si>
  <si>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</si>
  <si>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</si>
  <si>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</si>
  <si>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</si>
  <si>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</si>
  <si>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</si>
  <si>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</si>
  <si>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</si>
  <si>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</si>
  <si>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</si>
  <si>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</si>
  <si>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</si>
  <si>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</si>
  <si>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</si>
  <si>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</si>
  <si>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</si>
  <si>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</si>
  <si>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</si>
  <si>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</si>
  <si>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</si>
  <si>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</si>
  <si>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</si>
  <si>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</si>
  <si>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</si>
  <si>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</si>
  <si>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</si>
  <si>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</si>
  <si>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</si>
  <si>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</si>
  <si>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</si>
  <si>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</si>
  <si>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</si>
  <si>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</si>
  <si>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</si>
  <si>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</si>
  <si>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</si>
  <si>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</si>
  <si>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</si>
  <si>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</si>
  <si>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</si>
  <si>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</si>
  <si>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</si>
  <si>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</si>
  <si>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</si>
  <si>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</si>
  <si>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</si>
  <si>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</si>
  <si>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</si>
  <si>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</si>
  <si>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</si>
  <si>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</si>
  <si>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</si>
  <si>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</si>
  <si>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</si>
  <si>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</si>
  <si>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</si>
  <si>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</si>
  <si>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</si>
  <si>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</si>
  <si>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</si>
  <si>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</si>
  <si>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</si>
  <si>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</si>
  <si>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</si>
  <si>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</si>
  <si>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</si>
  <si>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</si>
  <si>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</si>
  <si>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</si>
  <si>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</si>
  <si>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</si>
  <si>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</si>
  <si>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</si>
  <si>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</si>
  <si>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</si>
  <si>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</si>
  <si>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</si>
  <si>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</si>
  <si>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</si>
  <si>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</si>
  <si>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</si>
  <si>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</si>
  <si>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</si>
  <si>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</si>
  <si>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</si>
  <si>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</si>
  <si>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</si>
  <si>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</si>
  <si>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</si>
  <si>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</si>
  <si>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</si>
  <si>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</si>
  <si>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</si>
  <si>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</si>
  <si>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</si>
  <si>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</si>
  <si>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</si>
  <si>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</si>
  <si>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</si>
  <si>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</si>
  <si>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</si>
  <si>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</si>
  <si>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</si>
  <si>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</si>
  <si>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</si>
  <si>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</si>
  <si>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</si>
  <si>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</si>
  <si>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</si>
  <si>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</si>
  <si>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</si>
  <si>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</si>
  <si>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</si>
  <si>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</si>
  <si>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</si>
  <si>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</si>
  <si>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</si>
  <si>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</si>
  <si>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</si>
  <si>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</si>
  <si>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</si>
  <si>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</si>
  <si>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</si>
  <si>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</si>
  <si>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</si>
  <si>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</si>
  <si>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</si>
  <si>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</si>
  <si>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</si>
  <si>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</si>
  <si>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</si>
  <si>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</si>
  <si>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</si>
  <si>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</si>
  <si>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</si>
  <si>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</si>
  <si>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</si>
  <si>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</si>
  <si>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</si>
  <si>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</si>
  <si>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</si>
  <si>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</si>
  <si>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</si>
  <si>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</si>
  <si>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</si>
  <si>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</si>
  <si>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</si>
  <si>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</si>
  <si>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</si>
  <si>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</si>
  <si>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</si>
  <si>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</si>
  <si>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</si>
  <si>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</si>
  <si>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</si>
  <si>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</si>
  <si>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</si>
  <si>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</si>
  <si>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</si>
  <si>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</si>
  <si>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</si>
  <si>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</si>
  <si>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</si>
  <si>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</si>
  <si>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</si>
  <si>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</si>
  <si>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</si>
  <si>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</si>
  <si>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</si>
  <si>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</si>
  <si>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</si>
  <si>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</si>
  <si>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</si>
  <si>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</si>
  <si>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</si>
  <si>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</si>
  <si>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</si>
  <si>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</si>
  <si>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</si>
  <si>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</si>
  <si>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</si>
  <si>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</si>
  <si>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</si>
  <si>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</si>
  <si>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</si>
  <si>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</si>
  <si>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</si>
  <si>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</si>
  <si>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</si>
  <si>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</si>
  <si>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</si>
  <si>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</si>
  <si>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</si>
  <si>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</si>
  <si>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</si>
  <si>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</si>
  <si>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</si>
  <si>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</si>
  <si>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</si>
  <si>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</si>
  <si>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</si>
  <si>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</si>
  <si>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</si>
  <si>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</si>
  <si>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</si>
  <si>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</si>
  <si>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</si>
  <si>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</si>
  <si>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</si>
  <si>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</si>
  <si>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</si>
  <si>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</si>
  <si>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</si>
  <si>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</si>
  <si>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</si>
  <si>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</si>
  <si>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</si>
  <si>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</si>
  <si>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</si>
  <si>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</si>
  <si>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</si>
  <si>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</si>
  <si>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</si>
  <si>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</si>
  <si>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</si>
  <si>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</si>
  <si>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</si>
  <si>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</si>
  <si>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</si>
  <si>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</si>
  <si>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</si>
  <si>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</si>
  <si>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</si>
  <si>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</si>
  <si>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</si>
  <si>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</si>
  <si>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</si>
  <si>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</si>
  <si>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</si>
  <si>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</si>
  <si>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</si>
  <si>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</si>
  <si>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</si>
  <si>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</si>
  <si>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</si>
  <si>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</si>
  <si>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</si>
  <si>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</si>
  <si>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</si>
  <si>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</si>
  <si>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</si>
  <si>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</si>
  <si>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</si>
  <si>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</si>
  <si>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</si>
  <si>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</si>
  <si>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</si>
  <si>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</si>
  <si>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</si>
  <si>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</si>
  <si>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</si>
  <si>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</si>
  <si>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</si>
  <si>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</si>
  <si>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</si>
  <si>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</si>
  <si>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</si>
  <si>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</si>
  <si>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</si>
  <si>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</si>
  <si>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</si>
  <si>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</si>
  <si>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</si>
  <si>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</si>
  <si>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</si>
  <si>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</si>
  <si>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</si>
  <si>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</si>
  <si>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</si>
  <si>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</si>
  <si>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</si>
  <si>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</si>
  <si>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</si>
  <si>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</si>
  <si>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</si>
  <si>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</si>
  <si>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</si>
  <si>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</si>
  <si>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</si>
  <si>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</si>
  <si>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</si>
  <si>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</si>
  <si>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</si>
  <si>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</si>
  <si>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</si>
  <si>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</si>
  <si>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</si>
  <si>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</si>
  <si>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</si>
  <si>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</si>
  <si>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</si>
  <si>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</si>
  <si>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</si>
  <si>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</si>
  <si>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</si>
  <si>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</si>
  <si>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</si>
  <si>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</si>
  <si>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</si>
  <si>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</si>
  <si>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</si>
  <si>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</si>
  <si>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</si>
  <si>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</si>
  <si>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</si>
  <si>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</si>
  <si>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</si>
  <si>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</si>
  <si>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</si>
  <si>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</si>
  <si>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</si>
  <si>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</si>
  <si>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</si>
  <si>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</si>
  <si>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</si>
  <si>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</si>
  <si>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</si>
  <si>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</si>
  <si>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</si>
  <si>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</si>
  <si>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</si>
  <si>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</si>
  <si>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</si>
  <si>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</si>
  <si>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</si>
  <si>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</si>
  <si>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</si>
  <si>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</si>
  <si>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</si>
  <si>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</si>
  <si>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</si>
  <si>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</si>
  <si>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</si>
  <si>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</si>
  <si>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</si>
  <si>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</si>
  <si>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</si>
  <si>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</si>
  <si>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</si>
  <si>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</si>
  <si>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</si>
  <si>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</si>
  <si>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</si>
  <si>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</si>
  <si>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</si>
  <si>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</si>
  <si>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</si>
  <si>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</si>
  <si>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</si>
  <si>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</si>
  <si>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</si>
  <si>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</si>
  <si>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</si>
  <si>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</si>
  <si>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</si>
  <si>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</si>
  <si>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</si>
  <si>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</si>
  <si>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</si>
  <si>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</si>
  <si>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</si>
  <si>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</si>
  <si>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</si>
  <si>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</si>
  <si>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</si>
  <si>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</si>
  <si>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</si>
  <si>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</si>
  <si>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</si>
  <si>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</si>
  <si>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</si>
  <si>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</si>
  <si>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</si>
  <si>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</si>
  <si>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</si>
  <si>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</si>
  <si>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</si>
  <si>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</si>
  <si>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</si>
  <si>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</si>
  <si>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</si>
  <si>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</si>
  <si>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</si>
  <si>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</si>
  <si>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</si>
  <si>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</si>
  <si>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</si>
  <si>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</si>
  <si>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</si>
  <si>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</si>
  <si>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</si>
  <si>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</si>
  <si>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</si>
  <si>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</si>
  <si>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</si>
  <si>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</si>
  <si>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</si>
  <si>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</si>
  <si>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</si>
  <si>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</si>
  <si>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</si>
  <si>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</si>
  <si>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</si>
  <si>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</si>
  <si>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</si>
  <si>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</si>
  <si>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</si>
  <si>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</si>
  <si>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</si>
  <si>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</si>
  <si>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</si>
  <si>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</si>
  <si>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</si>
  <si>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</si>
  <si>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</si>
  <si>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</si>
  <si>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</si>
  <si>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</si>
  <si>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</si>
  <si>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</si>
  <si>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</si>
  <si>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</si>
  <si>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</si>
  <si>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</si>
  <si>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</si>
  <si>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</si>
  <si>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</si>
  <si>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</si>
  <si>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</si>
  <si>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</si>
  <si>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</si>
  <si>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</si>
  <si>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</si>
  <si>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</si>
  <si>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</si>
  <si>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</si>
  <si>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</si>
  <si>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</si>
  <si>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</si>
  <si>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</si>
  <si>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</si>
  <si>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</si>
  <si>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</si>
  <si>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</si>
  <si>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</si>
  <si>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</si>
  <si>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</si>
  <si>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</si>
  <si>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</si>
  <si>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</si>
  <si>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</si>
  <si>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</si>
  <si>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</si>
  <si>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</si>
  <si>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</si>
  <si>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</si>
  <si>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</si>
  <si>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</si>
  <si>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</si>
  <si>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</si>
  <si>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</si>
  <si>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</si>
  <si>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</si>
  <si>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</si>
  <si>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</si>
  <si>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</si>
  <si>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</si>
  <si>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</si>
  <si>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</si>
  <si>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</si>
  <si>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</si>
  <si>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</si>
  <si>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</si>
  <si>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</si>
  <si>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</si>
  <si>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</si>
  <si>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</si>
  <si>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</si>
  <si>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</si>
  <si>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</si>
  <si>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</si>
  <si>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</si>
  <si>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</si>
  <si>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</si>
  <si>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</si>
  <si>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</si>
  <si>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</si>
  <si>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</si>
  <si>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</si>
  <si>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</si>
  <si>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</si>
  <si>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</si>
  <si>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</si>
  <si>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</si>
  <si>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</si>
  <si>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</si>
  <si>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</si>
  <si>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</si>
  <si>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</si>
  <si>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</si>
  <si>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</si>
  <si>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</si>
  <si>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</si>
  <si>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</si>
  <si>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</si>
  <si>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</si>
  <si>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</si>
  <si>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</si>
  <si>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</si>
  <si>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</si>
  <si>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</si>
  <si>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</si>
  <si>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</si>
  <si>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</si>
  <si>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</si>
  <si>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</si>
  <si>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</si>
  <si>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</si>
  <si>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</si>
  <si>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</si>
  <si>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</si>
  <si>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</si>
  <si>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</si>
  <si>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</si>
  <si>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</si>
  <si>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</si>
  <si>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</si>
  <si>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</si>
  <si>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</si>
  <si>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</si>
  <si>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</si>
  <si>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</si>
  <si>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</si>
  <si>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</si>
  <si>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</si>
  <si>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</si>
  <si>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</si>
  <si>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</si>
  <si>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</si>
  <si>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</si>
  <si>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</si>
  <si>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</si>
  <si>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</si>
  <si>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</si>
  <si>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</si>
  <si>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</si>
  <si>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</si>
  <si>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</si>
  <si>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</si>
  <si>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</si>
  <si>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</si>
  <si>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</si>
  <si>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</si>
  <si>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</si>
  <si>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</si>
  <si>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</si>
  <si>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</si>
  <si>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</si>
  <si>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</si>
  <si>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</si>
  <si>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</si>
  <si>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</si>
  <si>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</si>
  <si>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</si>
  <si>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</si>
  <si>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</si>
  <si>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</si>
  <si>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</si>
  <si>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</si>
  <si>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</si>
  <si>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</si>
  <si>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</si>
  <si>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</si>
  <si>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</si>
  <si>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</si>
  <si>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</si>
  <si>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</si>
  <si>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</si>
  <si>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</si>
  <si>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</si>
  <si>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</si>
  <si>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</si>
  <si>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</si>
  <si>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</si>
  <si>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</si>
  <si>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</si>
  <si>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</si>
  <si>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</si>
  <si>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</si>
  <si>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</si>
  <si>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</si>
  <si>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</si>
  <si>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</si>
  <si>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</si>
  <si>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</si>
  <si>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</si>
  <si>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</si>
  <si>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</si>
  <si>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</si>
  <si>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</si>
  <si>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</si>
  <si>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</si>
  <si>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</si>
  <si>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</si>
  <si>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</si>
  <si>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</si>
  <si>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</si>
  <si>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</si>
  <si>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</si>
  <si>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</si>
  <si>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</si>
  <si>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</si>
  <si>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</si>
  <si>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</si>
  <si>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</si>
  <si>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</si>
  <si>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</si>
  <si>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</si>
  <si>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</si>
  <si>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</si>
  <si>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</si>
  <si>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</si>
  <si>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</si>
  <si>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</si>
  <si>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</si>
  <si>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</si>
  <si>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</si>
  <si>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</si>
  <si>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</si>
  <si>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</si>
  <si>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</si>
  <si>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</si>
  <si>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</si>
  <si>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</si>
  <si>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</si>
  <si>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</si>
  <si>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</si>
  <si>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</si>
  <si>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</si>
  <si>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</si>
  <si>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</si>
  <si>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</si>
  <si>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</si>
  <si>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</si>
  <si>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</si>
  <si>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</si>
  <si>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</si>
  <si>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</si>
  <si>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</si>
  <si>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</si>
  <si>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</si>
  <si>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</si>
  <si>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</si>
  <si>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</si>
  <si>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</si>
  <si>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</si>
  <si>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</si>
  <si>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</si>
  <si>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</si>
  <si>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</si>
  <si>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</si>
  <si>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</si>
  <si>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</si>
  <si>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</si>
  <si>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</si>
  <si>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</si>
  <si>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</si>
  <si>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</si>
  <si>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</si>
  <si>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</si>
  <si>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</si>
  <si>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</si>
  <si>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</si>
  <si>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</si>
  <si>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</si>
  <si>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</si>
  <si>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</si>
  <si>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</si>
  <si>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</si>
  <si>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</si>
  <si>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</si>
  <si>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</si>
  <si>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</si>
  <si>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</si>
  <si>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</si>
  <si>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</si>
  <si>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</si>
  <si>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</si>
  <si>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</si>
  <si>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</si>
  <si>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</si>
  <si>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</si>
  <si>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</si>
  <si>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</si>
  <si>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</si>
  <si>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</si>
  <si>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</si>
  <si>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</si>
  <si>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</si>
  <si>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</si>
  <si>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</si>
  <si>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</si>
  <si>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</si>
  <si>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</si>
  <si>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</si>
  <si>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</si>
  <si>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</si>
  <si>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</si>
  <si>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</si>
  <si>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</si>
  <si>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</si>
  <si>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</si>
  <si>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</si>
  <si>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</si>
  <si>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</si>
  <si>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</si>
  <si>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</si>
  <si>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</si>
  <si>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</si>
  <si>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</si>
  <si>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</si>
  <si>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</si>
  <si>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</si>
  <si>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</si>
  <si>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</si>
  <si>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</si>
  <si>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</si>
  <si>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</si>
  <si>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</si>
  <si>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</si>
  <si>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</si>
  <si>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</si>
  <si>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</si>
  <si>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</si>
  <si>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</si>
  <si>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</si>
  <si>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</si>
  <si>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</si>
  <si>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</si>
  <si>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</si>
  <si>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</si>
  <si>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</si>
  <si>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</si>
  <si>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</si>
  <si>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</si>
  <si>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</si>
  <si>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</si>
  <si>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</si>
  <si>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</si>
  <si>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</si>
  <si>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</si>
  <si>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</si>
  <si>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</si>
  <si>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</si>
  <si>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</si>
  <si>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</si>
  <si>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</si>
  <si>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</si>
  <si>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</si>
  <si>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</si>
  <si>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</si>
  <si>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</si>
  <si>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</si>
  <si>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</si>
  <si>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</si>
  <si>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</si>
  <si>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</si>
  <si>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</si>
  <si>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</si>
  <si>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</si>
  <si>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</si>
  <si>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</si>
  <si>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</si>
  <si>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</si>
  <si>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</si>
  <si>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</si>
  <si>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</si>
  <si>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</si>
  <si>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</si>
  <si>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</si>
  <si>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</si>
  <si>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</si>
  <si>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</si>
  <si>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</si>
  <si>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</si>
  <si>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</si>
  <si>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</si>
  <si>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</si>
  <si>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</si>
  <si>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</si>
  <si>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</si>
  <si>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</si>
  <si>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</si>
  <si>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</si>
  <si>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</si>
  <si>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</si>
  <si>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</si>
  <si>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</si>
  <si>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</si>
  <si>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</si>
  <si>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</si>
  <si>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</si>
  <si>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</si>
  <si>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</si>
  <si>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</si>
  <si>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</si>
  <si>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</si>
  <si>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</si>
  <si>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</si>
  <si>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</si>
  <si>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</si>
  <si>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</si>
  <si>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</si>
  <si>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</si>
  <si>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</si>
  <si>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</si>
  <si>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</si>
  <si>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</si>
  <si>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</si>
  <si>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</si>
  <si>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</si>
  <si>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</si>
  <si>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</si>
  <si>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</si>
  <si>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</si>
  <si>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</si>
  <si>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</si>
  <si>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</si>
  <si>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</si>
  <si>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</si>
  <si>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</si>
  <si>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</si>
  <si>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</si>
  <si>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</si>
  <si>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</si>
  <si>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</si>
  <si>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</si>
  <si>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</si>
  <si>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</si>
  <si>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</si>
  <si>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</si>
  <si>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</si>
  <si>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</si>
  <si>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</si>
  <si>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</si>
  <si>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</si>
  <si>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</si>
  <si>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</si>
  <si>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</si>
  <si>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</si>
  <si>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</si>
  <si>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</si>
  <si>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</si>
  <si>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</si>
  <si>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</si>
  <si>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</si>
  <si>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</si>
  <si>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</si>
  <si>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</si>
  <si>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</si>
  <si>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</si>
  <si>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</si>
  <si>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</si>
  <si>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</si>
  <si>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</si>
  <si>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</si>
  <si>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</si>
  <si>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</si>
  <si>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</si>
  <si>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</si>
  <si>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</si>
  <si>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</si>
  <si>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</si>
  <si>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</si>
  <si>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</si>
  <si>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</si>
  <si>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</si>
  <si>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</si>
  <si>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</si>
  <si>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</si>
  <si>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</si>
  <si>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</si>
  <si>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</si>
  <si>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</si>
  <si>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</si>
  <si>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</si>
  <si>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</si>
  <si>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</si>
  <si>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</si>
  <si>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</si>
  <si>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</si>
  <si>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</si>
  <si>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</si>
  <si>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</si>
  <si>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</si>
  <si>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</si>
  <si>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</si>
  <si>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</si>
  <si>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</si>
  <si>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</si>
  <si>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</si>
  <si>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</si>
  <si>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</si>
  <si>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</si>
  <si>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</si>
  <si>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</si>
  <si>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</si>
  <si>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</si>
  <si>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</si>
  <si>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</si>
  <si>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</si>
  <si>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</si>
  <si>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</si>
  <si>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</si>
  <si>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</si>
  <si>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</si>
  <si>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</si>
  <si>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</si>
  <si>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</si>
  <si>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</si>
  <si>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</si>
  <si>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</si>
  <si>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</si>
  <si>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</si>
  <si>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</si>
  <si>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</si>
  <si>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</si>
  <si>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</si>
  <si>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</si>
  <si>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</si>
  <si>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</si>
  <si>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</si>
  <si>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</si>
  <si>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</si>
  <si>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</si>
  <si>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</si>
  <si>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</si>
  <si>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</si>
  <si>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</si>
  <si>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</si>
  <si>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</si>
  <si>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</si>
  <si>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</si>
  <si>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</si>
  <si>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</si>
  <si>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</si>
  <si>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</si>
  <si>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</si>
  <si>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</si>
  <si>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</si>
  <si>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</si>
  <si>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</si>
  <si>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</si>
  <si>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</si>
  <si>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</si>
  <si>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</si>
  <si>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</si>
  <si>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</si>
  <si>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</si>
  <si>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</si>
  <si>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</si>
  <si>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</si>
  <si>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</si>
  <si>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</si>
  <si>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</si>
  <si>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</si>
  <si>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</si>
  <si>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</si>
  <si>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</si>
  <si>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</si>
  <si>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</si>
  <si>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</si>
  <si>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</si>
  <si>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</si>
  <si>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</si>
  <si>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</si>
  <si>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</si>
  <si>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</si>
  <si>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</si>
  <si>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</si>
  <si>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</si>
  <si>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</si>
  <si>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</si>
  <si>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</si>
  <si>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</si>
  <si>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</si>
  <si>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</si>
  <si>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</si>
  <si>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</si>
  <si>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</si>
  <si>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</si>
  <si>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</si>
  <si>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</si>
  <si>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</si>
  <si>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</si>
  <si>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</si>
  <si>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</si>
  <si>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</si>
  <si>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</si>
  <si>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</si>
  <si>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</si>
  <si>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</si>
  <si>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</si>
  <si>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</si>
  <si>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</si>
  <si>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</si>
  <si>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</si>
  <si>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</si>
  <si>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</si>
  <si>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</si>
  <si>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</si>
  <si>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</si>
  <si>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</si>
  <si>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</si>
  <si>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</si>
  <si>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</si>
  <si>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</si>
  <si>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</si>
  <si>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</si>
  <si>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</si>
  <si>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</si>
  <si>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</si>
  <si>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</si>
  <si>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</si>
  <si>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</si>
  <si>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</si>
  <si>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</si>
  <si>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</si>
  <si>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</si>
  <si>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</si>
  <si>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</si>
  <si>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</si>
  <si>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</si>
  <si>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</si>
  <si>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</si>
  <si>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</si>
  <si>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</si>
  <si>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</si>
  <si>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</si>
  <si>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</si>
  <si>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</si>
  <si>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</si>
  <si>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</si>
  <si>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</si>
  <si>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</si>
  <si>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</si>
  <si>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</si>
  <si>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</si>
  <si>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</si>
  <si>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</si>
  <si>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</si>
  <si>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</si>
  <si>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</si>
  <si>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</si>
  <si>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</si>
  <si>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</si>
  <si>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</si>
  <si>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</si>
  <si>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</si>
  <si>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</si>
  <si>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</si>
  <si>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</si>
  <si>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</si>
  <si>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</si>
  <si>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</si>
  <si>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</si>
  <si>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</si>
  <si>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</si>
  <si>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</si>
  <si>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</si>
  <si>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</si>
  <si>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</si>
  <si>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</si>
  <si>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</si>
  <si>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</si>
  <si>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</si>
  <si>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</si>
  <si>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</si>
  <si>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</si>
  <si>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</si>
  <si>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</si>
  <si>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</si>
  <si>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</si>
  <si>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</si>
  <si>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</si>
  <si>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</si>
  <si>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</si>
  <si>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</si>
  <si>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</si>
  <si>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</si>
  <si>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</si>
  <si>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</si>
  <si>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</si>
  <si>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</si>
  <si>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</si>
  <si>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</si>
  <si>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</si>
  <si>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</si>
  <si>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</si>
  <si>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</si>
  <si>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</si>
  <si>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</si>
  <si>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</si>
  <si>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</si>
  <si>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</si>
  <si>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</si>
  <si>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</si>
  <si>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</si>
  <si>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</si>
  <si>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</si>
  <si>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</si>
  <si>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</si>
  <si>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</si>
  <si>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</si>
  <si>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</si>
  <si>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</si>
  <si>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</si>
  <si>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</si>
  <si>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</si>
  <si>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</si>
  <si>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</si>
  <si>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</si>
  <si>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</si>
  <si>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</si>
  <si>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</si>
  <si>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</si>
  <si>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</si>
  <si>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</si>
  <si>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</si>
  <si>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</si>
  <si>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</si>
  <si>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</si>
  <si>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</si>
  <si>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</si>
  <si>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</si>
  <si>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</si>
  <si>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</si>
  <si>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</si>
  <si>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</si>
  <si>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</si>
  <si>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</si>
  <si>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</si>
  <si>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</si>
  <si>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</si>
  <si>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</si>
  <si>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</si>
  <si>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</si>
  <si>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</si>
  <si>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</si>
  <si>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</si>
  <si>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</si>
  <si>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</si>
  <si>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</si>
  <si>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</si>
  <si>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</si>
  <si>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</si>
  <si>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</si>
  <si>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</si>
  <si>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</si>
  <si>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</si>
  <si>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</si>
  <si>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</si>
  <si>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</si>
  <si>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</si>
  <si>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</si>
  <si>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</si>
  <si>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</si>
  <si>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</si>
  <si>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</si>
  <si>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</si>
  <si>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</si>
  <si>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</si>
  <si>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</si>
  <si>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</si>
  <si>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</si>
  <si>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</si>
  <si>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</si>
  <si>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</si>
  <si>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</si>
  <si>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</si>
  <si>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</si>
  <si>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</si>
  <si>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</si>
  <si>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</si>
  <si>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</si>
  <si>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</si>
  <si>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</si>
  <si>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</si>
  <si>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</si>
  <si>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</si>
  <si>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</si>
  <si>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</si>
  <si>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</si>
  <si>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</si>
  <si>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</si>
  <si>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</si>
  <si>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</si>
  <si>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</si>
  <si>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</si>
  <si>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</si>
  <si>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</si>
  <si>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</si>
  <si>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</si>
  <si>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</si>
  <si>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</si>
  <si>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</si>
  <si>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</si>
  <si>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</si>
  <si>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</si>
  <si>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</si>
  <si>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</si>
  <si>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</si>
  <si>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</si>
  <si>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</si>
  <si>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</si>
  <si>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</si>
  <si>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</si>
  <si>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</si>
  <si>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</si>
  <si>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</si>
  <si>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</si>
  <si>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</si>
  <si>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</si>
  <si>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</si>
  <si>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</si>
  <si>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</si>
  <si>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</si>
  <si>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</si>
  <si>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</si>
  <si>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</si>
  <si>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</si>
  <si>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</si>
  <si>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</si>
  <si>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</si>
  <si>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</si>
  <si>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</si>
  <si>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</si>
  <si>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</si>
  <si>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</si>
  <si>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</si>
  <si>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</si>
  <si>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</si>
  <si>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</si>
  <si>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</si>
  <si>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</si>
  <si>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</si>
  <si>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</si>
  <si>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</si>
  <si>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</si>
  <si>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</si>
  <si>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</si>
  <si>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</si>
  <si>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</si>
  <si>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</si>
  <si>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</si>
  <si>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</si>
  <si>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</si>
  <si>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</si>
  <si>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</si>
  <si>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</si>
  <si>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</si>
  <si>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</si>
  <si>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</si>
  <si>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</si>
  <si>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</si>
  <si>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</si>
  <si>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</si>
  <si>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</si>
  <si>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</si>
  <si>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</si>
  <si>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</si>
  <si>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</si>
  <si>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</si>
  <si>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</si>
  <si>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</si>
  <si>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</si>
  <si>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</si>
  <si>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</si>
  <si>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</si>
  <si>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</si>
  <si>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</si>
  <si>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</si>
  <si>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</si>
  <si>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</si>
  <si>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</si>
  <si>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</si>
  <si>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</si>
  <si>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</si>
  <si>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</si>
  <si>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</si>
  <si>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</si>
  <si>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</si>
  <si>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</si>
  <si>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</si>
  <si>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</si>
  <si>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</si>
  <si>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</si>
  <si>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</si>
  <si>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</si>
  <si>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</si>
  <si>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</si>
  <si>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</si>
  <si>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</si>
  <si>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</si>
  <si>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</si>
  <si>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</si>
  <si>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</si>
  <si>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</si>
  <si>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</si>
  <si>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</si>
  <si>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</si>
  <si>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</si>
  <si>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</si>
  <si>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</si>
  <si>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</si>
  <si>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</si>
  <si>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</si>
  <si>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</si>
  <si>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</si>
  <si>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</si>
  <si>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</si>
  <si>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</si>
  <si>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</si>
  <si>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</si>
  <si>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</si>
  <si>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</si>
  <si>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</si>
  <si>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</si>
  <si>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</si>
  <si>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</si>
  <si>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</si>
  <si>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</si>
  <si>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</si>
  <si>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</si>
  <si>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</si>
  <si>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</si>
  <si>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</si>
  <si>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</si>
  <si>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</si>
  <si>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</si>
  <si>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</si>
  <si>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</si>
  <si>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</si>
  <si>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</si>
  <si>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</si>
  <si>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</si>
  <si>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</si>
  <si>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</si>
  <si>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</si>
  <si>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</si>
  <si>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</si>
  <si>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</si>
  <si>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</si>
  <si>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</si>
  <si>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</si>
  <si>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</si>
  <si>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</si>
  <si>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</si>
  <si>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</si>
  <si>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</si>
  <si>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</si>
  <si>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</si>
  <si>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</si>
  <si>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</si>
  <si>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</si>
  <si>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</si>
  <si>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</si>
  <si>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</si>
  <si>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</si>
  <si>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</si>
  <si>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</si>
  <si>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</si>
  <si>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</si>
  <si>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</si>
  <si>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</si>
  <si>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</si>
  <si>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</si>
  <si>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</si>
  <si>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</si>
  <si>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</si>
  <si>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</si>
  <si>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</si>
  <si>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</si>
  <si>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</si>
  <si>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</si>
  <si>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</si>
  <si>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</si>
  <si>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</si>
  <si>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</si>
  <si>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</si>
  <si>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</si>
  <si>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</si>
  <si>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</si>
  <si>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</si>
  <si>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</si>
  <si>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</si>
  <si>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</si>
  <si>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</si>
  <si>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</si>
  <si>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</si>
  <si>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</si>
  <si>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</si>
  <si>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</si>
  <si>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</si>
  <si>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</si>
  <si>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</si>
  <si>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</si>
  <si>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</si>
  <si>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</si>
  <si>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</si>
  <si>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</si>
  <si>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</si>
  <si>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</si>
  <si>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</si>
  <si>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</si>
  <si>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</si>
  <si>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</si>
  <si>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</si>
  <si>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</si>
  <si>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</si>
  <si>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</si>
  <si>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</si>
  <si>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</si>
  <si>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</si>
  <si>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</si>
  <si>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</si>
  <si>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</si>
  <si>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</si>
  <si>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</si>
  <si>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</si>
  <si>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</si>
  <si>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</si>
  <si>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</si>
  <si>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</si>
  <si>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</si>
  <si>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</si>
  <si>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</si>
  <si>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</si>
  <si>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</si>
  <si>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</si>
  <si>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</si>
  <si>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</si>
  <si>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</si>
  <si>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</si>
  <si>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</si>
  <si>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</si>
  <si>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</si>
  <si>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</si>
  <si>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</si>
  <si>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</si>
  <si>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</si>
  <si>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</si>
  <si>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</si>
  <si>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</si>
  <si>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</si>
  <si>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</si>
  <si>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</si>
  <si>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</si>
  <si>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</si>
  <si>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</si>
  <si>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</si>
  <si>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</si>
  <si>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</si>
  <si>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</si>
  <si>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</si>
  <si>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</si>
  <si>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</si>
  <si>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</si>
  <si>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</si>
  <si>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</si>
  <si>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</si>
  <si>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</si>
  <si>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</si>
  <si>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</si>
  <si>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</si>
  <si>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</si>
  <si>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</si>
  <si>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</si>
  <si>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</si>
  <si>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</si>
  <si>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</si>
  <si>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</si>
  <si>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</si>
  <si>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</si>
  <si>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</si>
  <si>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</si>
  <si>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</si>
  <si>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</si>
  <si>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</si>
  <si>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</si>
  <si>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</si>
  <si>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</si>
  <si>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</si>
  <si>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</si>
  <si>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</si>
  <si>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</si>
  <si>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</si>
  <si>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</si>
  <si>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</si>
  <si>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</si>
  <si>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</si>
  <si>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</si>
  <si>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</si>
  <si>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</si>
  <si>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</si>
  <si>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</si>
  <si>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</si>
  <si>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</si>
  <si>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</si>
  <si>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</si>
  <si>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</si>
  <si>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</si>
  <si>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</si>
  <si>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</si>
  <si>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</si>
  <si>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</si>
  <si>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</si>
  <si>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</si>
  <si>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</si>
  <si>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</si>
  <si>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</si>
  <si>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</si>
  <si>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</si>
  <si>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</si>
  <si>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</si>
  <si>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</si>
  <si>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</si>
  <si>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</si>
  <si>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</si>
  <si>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</si>
  <si>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</si>
  <si>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</si>
  <si>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</si>
  <si>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</si>
  <si>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</si>
  <si>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</si>
  <si>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</si>
  <si>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</si>
  <si>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</si>
  <si>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</si>
  <si>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</si>
  <si>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</si>
  <si>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</si>
  <si>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</si>
  <si>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</si>
  <si>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</si>
  <si>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</si>
  <si>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</si>
  <si>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</si>
  <si>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</si>
  <si>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</si>
  <si>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</si>
  <si>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</si>
  <si>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</si>
  <si>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</si>
  <si>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</si>
  <si>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</si>
  <si>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</si>
  <si>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</si>
  <si>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</si>
  <si>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</si>
  <si>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</si>
  <si>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</si>
  <si>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</si>
  <si>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</si>
  <si>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</si>
  <si>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</si>
  <si>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</si>
  <si>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</si>
  <si>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</si>
  <si>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</si>
  <si>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</si>
  <si>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</si>
  <si>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</si>
  <si>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</si>
  <si>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</si>
  <si>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</si>
  <si>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</si>
  <si>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</si>
  <si>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</si>
  <si>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</si>
  <si>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</si>
  <si>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</si>
  <si>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</si>
  <si>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</si>
  <si>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</si>
  <si>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</si>
  <si>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</si>
  <si>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</si>
  <si>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</si>
  <si>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</si>
  <si>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</si>
  <si>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</si>
  <si>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</si>
  <si>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</si>
  <si>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</si>
  <si>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</si>
  <si>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</si>
  <si>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</si>
  <si>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</si>
  <si>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</si>
  <si>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</si>
  <si>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</si>
  <si>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</si>
  <si>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</si>
  <si>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</si>
  <si>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</si>
  <si>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</si>
  <si>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</si>
  <si>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</si>
  <si>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</si>
  <si>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</si>
  <si>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</si>
  <si>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</si>
  <si>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</si>
  <si>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</si>
  <si>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</si>
  <si>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</si>
  <si>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</si>
  <si>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</si>
  <si>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</si>
  <si>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</si>
  <si>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</si>
  <si>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</si>
  <si>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</si>
  <si>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</si>
  <si>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</si>
  <si>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</si>
  <si>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</si>
  <si>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</si>
  <si>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</si>
  <si>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</si>
  <si>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</si>
  <si>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</si>
  <si>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</si>
  <si>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</si>
  <si>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</si>
  <si>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</si>
  <si>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</si>
  <si>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</si>
  <si>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</si>
  <si>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</si>
  <si>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</si>
  <si>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</si>
  <si>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</si>
  <si>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</si>
  <si>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</si>
  <si>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</si>
  <si>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</si>
  <si>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</si>
  <si>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</si>
  <si>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</si>
  <si>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</si>
  <si>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</si>
  <si>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</si>
  <si>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</si>
  <si>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</si>
  <si>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</si>
  <si>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</si>
  <si>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</si>
  <si>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</si>
  <si>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</si>
  <si>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</si>
  <si>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</si>
  <si>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</si>
  <si>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</si>
  <si>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</si>
  <si>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</si>
  <si>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</si>
  <si>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</si>
  <si>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</si>
  <si>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</si>
  <si>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</si>
  <si>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</si>
  <si>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</si>
  <si>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</si>
  <si>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</si>
  <si>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</si>
  <si>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</si>
  <si>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</si>
  <si>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</si>
  <si>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</si>
  <si>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</si>
  <si>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</si>
  <si>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</si>
  <si>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</si>
  <si>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</si>
  <si>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</si>
  <si>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</si>
  <si>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</si>
  <si>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</si>
  <si>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</si>
  <si>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</si>
  <si>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</si>
  <si>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</si>
  <si>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</si>
  <si>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</si>
  <si>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</si>
  <si>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</si>
  <si>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</si>
  <si>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</si>
  <si>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</si>
  <si>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</si>
  <si>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</si>
  <si>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</si>
  <si>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</si>
  <si>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</si>
  <si>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</si>
  <si>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</si>
  <si>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</si>
  <si>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</si>
  <si>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</si>
  <si>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</si>
  <si>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</si>
  <si>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</si>
  <si>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</si>
  <si>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</si>
  <si>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</si>
  <si>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</si>
  <si>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</si>
  <si>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</si>
  <si>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</si>
  <si>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</si>
  <si>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</si>
  <si>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</si>
  <si>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</si>
  <si>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</si>
  <si>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</si>
  <si>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</si>
  <si>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</si>
  <si>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</si>
  <si>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</si>
  <si>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</si>
  <si>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</si>
  <si>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</si>
  <si>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</si>
  <si>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</si>
  <si>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</si>
  <si>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</si>
  <si>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</si>
  <si>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</si>
  <si>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</si>
  <si>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</si>
  <si>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</si>
  <si>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</si>
  <si>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</si>
  <si>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</si>
  <si>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</si>
  <si>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</si>
  <si>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</si>
  <si>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</si>
  <si>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</si>
  <si>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</si>
  <si>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</si>
  <si>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</si>
  <si>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</si>
  <si>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</si>
  <si>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</si>
  <si>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</si>
  <si>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</si>
  <si>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</si>
  <si>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</si>
  <si>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</si>
  <si>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</si>
  <si>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</si>
  <si>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</si>
  <si>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</si>
  <si>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</si>
  <si>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</si>
  <si>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</si>
  <si>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</si>
  <si>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</si>
  <si>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</si>
  <si>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</si>
  <si>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</si>
  <si>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</si>
  <si>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</si>
  <si>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</si>
  <si>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</si>
  <si>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</si>
  <si>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</si>
  <si>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</si>
  <si>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</si>
  <si>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</si>
  <si>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</si>
  <si>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</si>
  <si>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</si>
  <si>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</si>
  <si>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</si>
  <si>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</si>
  <si>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</si>
  <si>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</si>
  <si>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</si>
  <si>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</si>
  <si>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</si>
  <si>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</si>
  <si>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</si>
  <si>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</si>
  <si>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</si>
  <si>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</si>
  <si>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</si>
  <si>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</si>
  <si>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</si>
  <si>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</si>
  <si>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</si>
  <si>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</si>
  <si>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</si>
  <si>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</si>
  <si>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</si>
  <si>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</si>
  <si>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</si>
  <si>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</si>
  <si>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</si>
  <si>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</si>
  <si>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</si>
  <si>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</si>
  <si>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</si>
  <si>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</si>
  <si>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</si>
  <si>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</si>
  <si>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</si>
  <si>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</si>
  <si>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</si>
  <si>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</si>
  <si>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</si>
  <si>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</si>
  <si>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</si>
  <si>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</si>
  <si>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</si>
  <si>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</si>
  <si>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</si>
  <si>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</si>
  <si>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</si>
  <si>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</si>
  <si>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</si>
  <si>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</si>
  <si>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</si>
  <si>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</si>
  <si>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</si>
  <si>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</si>
  <si>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</si>
  <si>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</si>
  <si>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</si>
  <si>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</si>
  <si>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</si>
  <si>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</si>
  <si>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</si>
  <si>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</si>
  <si>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</si>
  <si>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</si>
  <si>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</si>
  <si>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</si>
  <si>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</si>
  <si>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</si>
  <si>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</si>
  <si>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</si>
  <si>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</si>
  <si>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</si>
  <si>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</si>
  <si>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</si>
  <si>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</si>
  <si>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</si>
  <si>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</si>
  <si>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</si>
  <si>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</si>
  <si>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</si>
  <si>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</si>
  <si>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</si>
  <si>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PCM-20251201-00000042</t>
  </si>
  <si>
    <t>SCECO Blackout in area, Team will cover.</t>
  </si>
  <si>
    <t xml:space="preserve"> PCM-20250215-00000830 </t>
  </si>
  <si>
    <t>LTE site still down and  site located in aramco area access issue need special permission</t>
  </si>
  <si>
    <t>no pcm</t>
  </si>
  <si>
    <t>taf2105</t>
  </si>
  <si>
    <t>Site access issue as  located in family building morning team will check</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</si>
  <si>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</si>
  <si>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</si>
  <si>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</si>
  <si>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</si>
  <si>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</si>
  <si>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</si>
  <si>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</si>
  <si>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</si>
  <si>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PCM-20251201-00000068</t>
  </si>
  <si>
    <t>EM team on the way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</si>
</sst>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4" totalsRowShown="0" headerRowDxfId="172" dataDxfId="171" headerRowBorderDxfId="169" tableBorderDxfId="170" totalsRowBorderDxfId="168">
  <autoFilter ref="A1:L22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5" dataDxfId="154" headerRowBorderDxfId="152" tableBorderDxfId="153" totalsRowBorderDxfId="151">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7" totalsRowShown="0" headerRowDxfId="46" dataDxfId="45" headerRowBorderDxfId="43" tableBorderDxfId="44" totalsRowBorderDxfId="42">
  <autoFilter ref="A1:L2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2" totalsRowShown="0" headerRowDxfId="29" dataDxfId="28" headerRowBorderDxfId="26" tableBorderDxfId="27">
  <autoFilter ref="A1:L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0" totalsRowShown="0" headerRowDxfId="13" tableBorderDxfId="12">
  <autoFilter ref="A1:L4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4"/>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329.16306527777488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45992.111491203701</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45992.111491203701</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45992.111491203701</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45992.111491203701</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45992.111491203701</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45992.111491203701</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45992.111491203701</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45992.111491203701</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45992.111491203701</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45992.111491203701</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45992.111491203701</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45992.111491203701</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45992.111491203701</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45992.111491203701</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45992.111491203701</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45992.111491203701</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45992.111491203701</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45992.111491203701</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45992.111491203701</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45992.111491203701</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45992.111491203701</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45992.111491203701</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45992.111491203701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45992.111491203701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45992.111491203701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45992.111491203701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45992.111491203701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45992.111491203701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45992.111491203701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45992.111491203701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45992.111491203701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45992.111491203701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45992.111491203701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45992.111491203701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45992.111491203701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45992.111491203701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45992.111491203701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45992.111491203701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45992.111491203701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45992.111491203701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45992.111491203701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45992.111491203701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45992.111491203701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45992.111491203701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45992.111491203701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45992.111491203701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45992.111491203701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45992.111491203701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45992.111491203701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45992.111491203701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45992.111491203701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45992.111491203701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45992.111491203701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45992.111491203701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45992.111491203701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45992.111491203701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45992.111491203701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45992.111491203701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45992.111491203701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45992.111491203701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45992.111491203701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45992.111491203701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45992.111491203701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45992.111491203701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45992.111491203701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45992.111491203701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45992.111491203701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45992.111491203701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45992.111491203701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45992.111491203701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45992.111491203701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45992.111491203701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45992.111491203701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45992.111491203701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45992.111491203701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45992.111491203701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45992.111491203701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45992.111491203701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45992.111491203701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45992.111491203701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45992.111491203701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45992.111491203701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45992.111491203701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45992.111491203701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45992.111491203701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45992.111491203701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45992.111491203701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45992.111491203701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45992.111491203701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45992.111491203701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45992.111491203701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45992.111491203701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45992.111491203701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45992.111491203701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45992.111491203701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45992.111491203701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45992.111491203701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45992.111491203701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45992.111491203701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45992.111491203701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45992.111491203701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45992.111491203701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45992.111491203701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45992.111491203701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45992.111491203701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45992.111491203701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45992.111491203701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45992.111491203701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45992.111491203701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45992.111491203701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45992.111491203701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45992.111491203701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45992.111491203701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45992.111491203701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45992.111491203701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45992.111491203701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45992.111491203701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45992.111491203701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45992.111491203701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45992.111491203701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45992.111491203701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45992.111491203701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45992.111491203701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45992.111491203701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45992.111491203701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45992.111491203701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45992.111491203701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45992.111491203701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45992.111491203701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45992.111491203701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45992.111491203701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45992.111491203701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45992.111491203701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45992.111491203701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45992.111491203701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45992.111491203701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45992.111491203701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45992.111491203701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45992.111491203701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45992.111491203701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45992.111491203701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45992.111491203701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45992.111491203701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45992.111491203701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45992.111491203701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45992.111491203701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45992.111491203701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45992.111491203701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45992.111491203701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45992.111491203701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45992.111491203701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45992.111491203701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45992.111491203701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45992.111491203701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45992.111491203701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45992.111491203701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45992.111491203701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45992.111491203701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45992.111491203701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45992.111491203701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45992.111491203701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45992.111491203701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45992.111491203701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45992.111491203701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45992.111491203701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45992.111491203701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45992.111491203701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45992.111491203701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45992.111491203701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45992.111491203701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45992.111491203701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45992.111491203701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45992.111491203701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45992.111491203701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45992.111491203701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45992.111491203701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45992.111491203701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45992.111491203701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45992.111491203701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45992.111491203701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45992.111491203701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45992.111491203701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45992.111491203701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45992.111491203701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45992.111491203701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45992.111491203701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45992.111491203701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45992.111491203701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45992.111491203701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45992.111491203701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45992.111491203701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45992.111491203701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45992.111491203701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45992.111491203701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45992.111491203701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45992.111491203701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45992.111491203701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45992.111491203701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45992.111491203701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45992.111491203701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45992.111491203701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45992.111491203701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45992.111491203701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45992.111491203701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45992.111491203701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45992.111491203701</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45992.111491203701</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45992.111491203701</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45992.111491203701</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45992.111491203701</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45992.111491203701</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45992.111491203701</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45992.111491203701</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45992.111491203701</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45992.111491203701</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45992.111491203701</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45992.111491203701</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45992.111491203701</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45992.111491203701</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45992.111491203701</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45992.111491203701</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45992.111491203701</v>
      </c>
      <c r="H224" s="126"/>
      <c r="I224" s="128" t="str">
        <f>IFERROR(VLOOKUP(D224,DB!A:F,6,0),"")</f>
        <v/>
      </c>
      <c r="J224" s="128" t="str">
        <f>IFERROR(VLOOKUP(D224,DB!A:G,7,0),"")</f>
        <v/>
      </c>
      <c r="K224" s="124"/>
      <c r="L224" s="123" t="str">
        <f>IFERROR(VLOOKUP(D224,DB!A:I,9,0),"")</f>
        <v/>
      </c>
    </row>
  </sheetData>
  <customSheetViews>
    <customSheetView guid="{F6042A99-DD27-4453-835D-0834D95730CC}" filter="1" showAutoFilter="1">
      <pageMargins left="0" right="0" top="0" bottom="0" header="0" footer="0"/>
      <autoFilter ref="B1:M1" xr:uid="{068BA9B7-14DC-4CF6-A24A-D88926A12EB1}"/>
    </customSheetView>
  </customSheetViews>
  <dataValidations count="2">
    <dataValidation allowBlank="1" showInputMessage="1" showErrorMessage="1" sqref="E1" xr:uid="{5DBA255D-CDD9-49FB-AD3C-AF70AB4EE696}"/>
    <dataValidation type="list" allowBlank="1" showInputMessage="1" showErrorMessage="1" sqref="E2:E22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167.11165324073954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7.7240722222195473</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22629</v>
      </c>
      <c r="E5" s="81" t="s">
        <v>39106</v>
      </c>
      <c r="F5" s="100">
        <v>45992.018564814818</v>
      </c>
      <c r="G5" s="101">
        <f ca="1">IFERROR(NOW()-F5,"-")</f>
        <v>9.2926388882915489E-2</v>
      </c>
      <c r="H5" s="100">
        <v>45992.012314814812</v>
      </c>
      <c r="I5" s="18" t="str">
        <f>IFERROR(VLOOKUP(D5,DB!A:F,6,0),"")</f>
        <v>SCECO</v>
      </c>
      <c r="J5" s="18" t="str">
        <f>IFERROR(VLOOKUP(D5,DB!A:G,7,0),"")</f>
        <v>Dead</v>
      </c>
      <c r="K5" s="82"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c r="C6" s="18"/>
      <c r="D6" s="18"/>
      <c r="E6" s="81"/>
      <c r="F6" s="100"/>
      <c r="G6" s="101"/>
      <c r="H6" s="100"/>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45992.111491203701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45992.111491203701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45992.111491203701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45992.111491203701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45992.111491203701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45992.111491203701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45992.111491203701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45992.111491203701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45992.111491203701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45992.111491203701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45992.111491203701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45992.111491203701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45992.111491203701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45992.111491203701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45992.111491203701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45992.111491203701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45992.111491203701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45992.111491203701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45992.111491203701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45992.111491203701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45992.111491203701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45992.111491203701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45992.111491203701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45992.111491203701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45992.111491203701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45992.111491203701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45992.111491203701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45992.111491203701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45992.111491203701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45992.111491203701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45992.111491203701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45992.111491203701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45992.111491203701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45992.111491203701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45992.111491203701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45992.111491203701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45992.111491203701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45992.111491203701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45992.111491203701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45992.111491203701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45992.111491203701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45992.111491203701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45992.111491203701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45992.111491203701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45992.111491203701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45992.111491203701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45992.111491203701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45992.111491203701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45992.111491203701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45992.111491203701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45992.111491203701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45992.111491203701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45992.111491203701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45992.111491203701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45992.111491203701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45992.111491203701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45992.111491203701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45992.111491203701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45992.111491203701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45992.111491203701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45992.111491203701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45992.111491203701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45992.111491203701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54"/>
      <c r="E2" s="18"/>
      <c r="F2" s="20"/>
      <c r="G2" s="21">
        <f t="shared" ref="G2:G30" ca="1" si="0">IFERROR(NOW()-F2,"-")</f>
        <v>45992.111491203701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45992.111491203701</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45992.111491203701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45992.111491203701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45992.111491203701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45992.111491203701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45992.111491203701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45992.111491203701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45992.111491203701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45992.111491203701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45992.111491203701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45992.111491203701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45992.111491203701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45992.111491203701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45992.111491203701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45992.111491203701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45992.111491203701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45992.111491203701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45992.111491203701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45992.111491203701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45992.111491203701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45992.111491203701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45992.111491203701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45992.111491203701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45992.111491203701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45992.111491203701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45992.111491203701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45992.111491203701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45992.111491203701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45992.111491203701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45992.111491203701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45992.111491203701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45992.111491203701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45992.111491203701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45992.111491203701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45992.111491203701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45992.111491203701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45992.111491203701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45992.111491203701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45992.111491203701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45992.111491203701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45992.111491203701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45992.111491203701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45992.111491203701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45992.111491203701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45992.111491203701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45992.111491203701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45992.111491203701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45992.111491203701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45992.111491203701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45992.111491203701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45992.111491203701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45992.111491203701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45992.111491203701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45992.111491203701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45992.111491203701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45992.111491203701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45992.111491203701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45992.111491203701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45992.111491203701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45992.111491203701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45992.111491203701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45992.111491203701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45992.111491203701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45992.111491203701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45992.111491203701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45992.111491203701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45992.111491203701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45992.111491203701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45992.111491203701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45992.111491203701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45992.111491203701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45992.111491203701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45992.111491203701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45992.111491203701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45992.111491203701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45992.111491203701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45992.111491203701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45992.111491203701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45992.111491203701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45992.111491203701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45992.111491203701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45992.111491203701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45992.111491203701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45992.111491203701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45992.111491203701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45992.111491203701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45992.111491203701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45992.111491203701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45992.111491203701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45992.111491203701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45992.111491203701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45992.111491203701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45992.111491203701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45992.111491203701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45992.111491203701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45992.111491203701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45992.111491203701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45992.111491203701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45992.111491203701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45992.111491203701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45992.111491203701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45992.111491203701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45992.111491203701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45992.111491203701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45992.111491203701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45992.111491203701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45992.111491203701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45992.111491203701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45992.111491203701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45992.111491203701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45992.111491203701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45992.111491203701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45992.111491203701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45992.111491203701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45992.111491203701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45992.111491203701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45992.111491203701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45992.111491203701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45992.111491203701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45992.111491203701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45992.111491203701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45992.111491203701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45992.111491203701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45992.111491203701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45992.111491203701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45992.111491203701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45992.111491203701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45992.111491203701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45992.111491203701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45992.111491203701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45992.111491203701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45992.111491203701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45992.111491203701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45992.111491203701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45992.111491203701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45992.111491203701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45992.111491203701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45992.111491203701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45992.111491203701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45992.111491203701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45992.111491203701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45992.111491203701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45992.111491203701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45992.111491203701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45992.111491203701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45992.111491203701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45992.111491203701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45992.111491203701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45992.111491203701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45992.111491203701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45992.111491203701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45992.111491203701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45992.111491203701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45992.111491203701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45992.111491203701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45992.111491203701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45992.111491203701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45992.111491203701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45992.111491203701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45992.111491203701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45992.111491203701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45992.111491203701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45992.111491203701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45992.111491203701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45992.111491203701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45992.111491203701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45992.111491203701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45992.111491203701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45992.111491203701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45992.111491203701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45992.111491203701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45992.111491203701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45992.111491203701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45992.111491203701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45992.111491203701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45992.111491203701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45992.111491203701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45992.111491203701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45992.111491203701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45992.111491203701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45992.111491203701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45992.111491203701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45992.111491203701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45992.111491203701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45992.111491203701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45992.111491203701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45992.111491203701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45992.111491203701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45992.111491203701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45992.111491203701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45992.111491203701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45992.111491203701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45992.111491203701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45992.111491203701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45992.111491203701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45992.111491203701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45992.111491203701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45992.111491203701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45992.111491203701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45992.111491203701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45992.111491203701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45992.111491203701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45992.111491203701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45992.111491203701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45992.111491203701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45992.111491203701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45992.111491203701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45992.111491203701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45992.111491203701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45992.111491203701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45992.111491203701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45992.111491203701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45992.111491203701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45992.111491203701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45992.111491203701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45992.111491203701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45992.111491203701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45992.111491203701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45992.111491203701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45992.111491203701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45992.111491203701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45992.111491203701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45992.111491203701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45992.111491203701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45992.111491203701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45992.111491203701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45992.111491203701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45992.111491203701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45992.111491203701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45992.111491203701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45992.111491203701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45992.111491203701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45992.111491203701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45992.111491203701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45992.111491203701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45992.111491203701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45992.111491203701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45992.111491203701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45992.111491203701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45992.111491203701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45992.111491203701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45992.111491203701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45992.111491203701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45992.111491203701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45992.111491203701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45992.111491203701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45992.111491203701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45992.111491203701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45992.111491203701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45992.111491203701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45992.111491203701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45992.111491203701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45992.111491203701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45992.111491203701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45992.111491203701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45992.111491203701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45992.111491203701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45992.111491203701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45992.111491203701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45992.111491203701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45992.111491203701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45992.111491203701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45992.111491203701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45992.111491203701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45992.111491203701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45992.111491203701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45992.111491203701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45992.111491203701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45992.111491203701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45992.111491203701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45992.111491203701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45992.111491203701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45992.111491203701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45992.111491203701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45992.111491203701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45992.111491203701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45992.111491203701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45992.111491203701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45992.111491203701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45992.111491203701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45992.111491203701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45992.111491203701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45992.111491203701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45992.111491203701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45992.111491203701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45992.111491203701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45992.111491203701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45992.111491203701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45992.111491203701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45992.111491203701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45992.111491203701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45992.111491203701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45992.111491203701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45992.111491203701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45992.111491203701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45992.111491203701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45992.111491203701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45992.111491203701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45992.111491203701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45992.111491203701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45992.111491203701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45992.111491203701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45992.111491203701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45992.111491203701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45992.111491203701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45992.111491203701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45992.111491203701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45992.111491203701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45992.111491203701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45992.111491203701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45992.111491203701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45992.111491203701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45992.111491203701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45992.111491203701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45992.111491203701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45992.111491203701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45992.111491203701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45992.111491203701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45992.111491203701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45992.111491203701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45992.111491203701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45992.111491203701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45992.111491203701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45992.111491203701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45992.111491203701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45992.111491203701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45992.111491203701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45992.111491203701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45992.111491203701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45992.111491203701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45992.111491203701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45992.111491203701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45992.111491203701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45992.111491203701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45992.111491203701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45992.111491203701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45992.111491203701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45992.111491203701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45992.111491203701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45992.111491203701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45992.111491203701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45992.111491203701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45992.111491203701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45992.111491203701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45992.111491203701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45992.111491203701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45992.111491203701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45992.111491203701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45992.111491203701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45992.111491203701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45992.111491203701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45992.111491203701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45992.111491203701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45992.111491203701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45992.111491203701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45992.111491203701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45992.111491203701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45992.111491203701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45992.111491203701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45992.111491203701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45992.111491203701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45992.111491203701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45992.111491203701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45992.111491203701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45992.111491203701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45992.111491203701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45992.111491203701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45992.111491203701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45992.111491203701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45992.111491203701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45992.111491203701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45992.111491203701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45992.111491203701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45992.111491203701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45992.111491203701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45992.111491203701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45992.111491203701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45992.111491203701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45992.111491203701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45992.111491203701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45992.111491203701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45992.111491203701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45992.111491203701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45992.111491203701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45992.111491203701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45992.111491203701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45992.111491203701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45992.111491203701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45992.111491203701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45992.111491203701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45992.111491203701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45992.111491203701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45992.111491203701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45992.111491203701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45992.111491203701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45992.111491203701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45992.111491203701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45992.111491203701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45992.111491203701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45992.111491203701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45992.111491203701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45992.111491203701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45992.111491203701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45992.111491203701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45992.111491203701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45992.111491203701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45992.111491203701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45992.111491203701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45992.111491203701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45992.111491203701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45992.111491203701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45992.111491203701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45992.111491203701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45992.111491203701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45992.111491203701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45992.111491203701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45992.111491203701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45992.111491203701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45992.111491203701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45992.111491203701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45992.111491203701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45992.111491203701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45992.111491203701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45992.111491203701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45992.111491203701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45992.111491203701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45992.111491203701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45992.111491203701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45992.111491203701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45992.111491203701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45992.111491203701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45992.111491203701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45992.111491203701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45992.111491203701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45992.111491203701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45992.111491203701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45992.111491203701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45992.111491203701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45992.111491203701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45992.111491203701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45992.111491203701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45992.111491203701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45992.111491203701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45992.111491203701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45992.111491203701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45992.111491203701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45992.111491203701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45992.111491203701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45992.111491203701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45992.111491203701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45992.111491203701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45992.111491203701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45992.111491203701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45992.111491203701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45992.111491203701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45992.111491203701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45992.111491203701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45992.111491203701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45992.111491203701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45992.111491203701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45992.111491203701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45992.111491203701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45992.111491203701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45992.111491203701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45992.111491203701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45992.111491203701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45992.111491203701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45992.111491203701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45992.111491203701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45992.111491203701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45992.111491203701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45992.111491203701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45992.111491203701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45992.111491203701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45992.111491203701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45992.111491203701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45992.111491203701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45992.111491203701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45992.111491203701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45992.111491203701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45992.111491203701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45992.111491203701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45992.111491203701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45992.111491203701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45992.111491203701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45992.111491203701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45992.111491203701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45992.111491203701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45992.111491203701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45992.111491203701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45992.111491203701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45992.111491203701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45992.111491203701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45992.111491203701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45992.111491203701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45992.111491203701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45992.111491203701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45992.111491203701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45992.111491203701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45992.111491203701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45992.111491203701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45992.111491203701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45992.111491203701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45992.111491203701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45992.111491203701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45992.111491203701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45992.111491203701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45992.111491203701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45992.111491203701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45992.111491203701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45992.111491203701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45992.111491203701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45992.111491203701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45992.111491203701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45992.111491203701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45992.111491203701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45992.111491203701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45992.111491203701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45992.111491203701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45992.111491203701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45992.111491203701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45992.111491203701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45992.111491203701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45992.111491203701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45992.111491203701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45992.111491203701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45992.111491203701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45992.111491203701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45992.111491203701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45992.111491203701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45992.111491203701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45992.111491203701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45992.111491203701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45992.111491203701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45992.111491203701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45992.111491203701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45992.111491203701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45992.111491203701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45992.111491203701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45992.111491203701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45992.111491203701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45992.111491203701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45992.111491203701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45992.111491203701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45992.111491203701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45992.111491203701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45992.111491203701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45992.111491203701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45992.111491203701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45992.111491203701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45992.111491203701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45992.111491203701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45992.111491203701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45992.111491203701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45992.111491203701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45992.111491203701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45992.111491203701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45992.111491203701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45992.111491203701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45992.111491203701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45992.111491203701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45992.111491203701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45992.111491203701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45992.111491203701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45992.111491203701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45992.111491203701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45992.111491203701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45992.111491203701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45992.111491203701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45992.111491203701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45992.111491203701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45992.111491203701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45992.111491203701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45992.111491203701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45992.111491203701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45992.111491203701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45992.111491203701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45992.111491203701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45992.111491203701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45992.111491203701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45992.111491203701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45992.111491203701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45992.111491203701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45992.111491203701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45992.111491203701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45992.111491203701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45992.111491203701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45992.111491203701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45992.111491203701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45992.111491203701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45992.111491203701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45992.111491203701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45992.111491203701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45992.111491203701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45992.111491203701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45992.111491203701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45992.111491203701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45992.111491203701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45992.111491203701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45992.111491203701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45992.111491203701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45992.111491203701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45992.111491203701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45992.111491203701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45992.111491203701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45992.111491203701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45992.111491203701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45992.111491203701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45992.111491203701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45992.111491203701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45992.111491203701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45992.111491203701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45992.111491203701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45992.111491203701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45992.111491203701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45992.111491203701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45992.111491203701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45992.111491203701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45992.111491203701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45992.111491203701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45992.111491203701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45992.111491203701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45992.111491203701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45992.111491203701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45992.111491203701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45992.111491203701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45992.111491203701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45992.111491203701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45992.111491203701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45992.111491203701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45992.111491203701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45992.111491203701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45992.111491203701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45992.111491203701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45992.111491203701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45992.111491203701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45992.111491203701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45992.111491203701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45992.111491203701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45992.111491203701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45992.111491203701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45992.111491203701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45992.111491203701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45992.111491203701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45992.111491203701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45992.111491203701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45992.111491203701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45992.111491203701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45992.111491203701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45992.111491203701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45992.111491203701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45992.111491203701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45992.111491203701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45992.111491203701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45992.111491203701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45992.111491203701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45992.111491203701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45992.111491203701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45992.111491203701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45992.111491203701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45992.111491203701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45992.111491203701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45992.111491203701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45992.111491203701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45992.111491203701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45992.111491203701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45992.111491203701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45992.111491203701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45992.111491203701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45992.111491203701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45992.111491203701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45992.111491203701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45992.111491203701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45992.111491203701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45992.111491203701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45992.111491203701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45992.111491203701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45992.111491203701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45992.111491203701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45992.111491203701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45992.111491203701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45992.111491203701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45992.111491203701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45992.111491203701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45992.111491203701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45992.111491203701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45992.111491203701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45992.111491203701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45992.111491203701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45992.111491203701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45992.111491203701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45992.111491203701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45992.111491203701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45992.111491203701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45992.111491203701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45992.111491203701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45992.111491203701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45992.111491203701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45992.111491203701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45992.111491203701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45992.111491203701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45992.111491203701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45992.111491203701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45992.111491203701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45992.111491203701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45992.111491203701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45992.111491203701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45992.111491203701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45992.111491203701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45992.111491203701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45992.111491203701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45992.111491203701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45992.111491203701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45992.111491203701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45992.111491203701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45992.111491203701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45992.111491203701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45992.111491203701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45992.111491203701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45992.111491203701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45992.111491203701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45992.111491203701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45992.111491203701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45992.111491203701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45992.111491203701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45992.111491203701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45992.111491203701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45992.111491203701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45992.111491203701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45992.111491203701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45992.111491203701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45992.111491203701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45992.111491203701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45992.111491203701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45992.111491203701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45992.111491203701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45992.111491203701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45992.111491203701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45992.111491203701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45992.111491203701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45992.111491203701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45992.111491203701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45992.111491203701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45992.111491203701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45992.111491203701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45992.111491203701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45992.111491203701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45992.111491203701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45992.111491203701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45992.111491203701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45992.111491203701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45992.111491203701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45992.111491203701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45992.111491203701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45992.111491203701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45992.111491203701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45992.111491203701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45992.111491203701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45992.111491203701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45992.111491203701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45992.111491203701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45992.111491203701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45992.111491203701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45992.111491203701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45992.111491203701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45992.111491203701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45992.111491203701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45992.111491203701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45992.111491203701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45992.111491203701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45992.111491203701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45992.111491203701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45992.111491203701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45992.111491203701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45992.111491203701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45992.111491203701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45992.111491203701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45992.111491203701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45992.111491203701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45992.111491203701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45992.111491203701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45992.111491203701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45992.111491203701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45992.111491203701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45992.111491203701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45992.111491203701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45992.111491203701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45992.111491203701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45992.111491203701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45992.111491203701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45992.111491203701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45992.111491203701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45992.111491203701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45992.111491203701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45992.111491203701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45992.111491203701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45992.111491203701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45992.111491203701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45992.111491203701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45992.111491203701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45992.111491203701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45992.111491203701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45992.111491203701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45992.111491203701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45992.111491203701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45992.111491203701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45992.111491203701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45992.111491203701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45992.111491203701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45992.111491203701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45992.111491203701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45992.111491203701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45992.111491203701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45992.111491203701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45992.111491203701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45992.111491203701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45992.111491203701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45992.111491203701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45992.111491203701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45992.111491203701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45992.111491203701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45992.111491203701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45992.111491203701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45992.111491203701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45992.111491203701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45992.111491203701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45992.111491203701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45992.111491203701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45992.111491203701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45992.111491203701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45992.111491203701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45992.111491203701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45992.111491203701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45992.111491203701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45992.111491203701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45992.111491203701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45992.111491203701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45992.111491203701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45992.111491203701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45992.111491203701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45992.111491203701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45992.111491203701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45992.111491203701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45992.111491203701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45992.111491203701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45992.111491203701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45992.111491203701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45992.111491203701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45992.111491203701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45992.111491203701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45992.111491203701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45992.111491203701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45992.111491203701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45992.111491203701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45992.111491203701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45992.111491203701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45992.111491203701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45992.111491203701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45992.111491203701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45992.111491203701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45992.111491203701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45992.111491203701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45992.111491203701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45992.111491203701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45992.111491203701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45992.111491203701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45992.111491203701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45992.111491203701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45992.111491203701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45992.111491203701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45992.111491203701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45992.111491203701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45992.111491203701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45992.111491203701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45992.111491203701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45992.111491203701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45992.111491203701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45992.111491203701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45992.111491203701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45992.111491203701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45992.111491203701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45992.111491203701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45992.111491203701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45992.111491203701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45992.111491203701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45992.111491203701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45992.111491203701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45992.111491203701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45992.111491203701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45992.111491203701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45992.111491203701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45992.111491203701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45992.111491203701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45992.111491203701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45992.111491203701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45992.111491203701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45992.111491203701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45992.111491203701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45992.111491203701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45992.111491203701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45992.111491203701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45992.111491203701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45992.111491203701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45992.111491203701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45992.111491203701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45992.111491203701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45992.111491203701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45992.111491203701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45992.111491203701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45992.111491203701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45992.111491203701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45992.111491203701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45992.111491203701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45992.111491203701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45992.111491203701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45992.111491203701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45992.111491203701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45992.111491203701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45992.111491203701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45992.111491203701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45992.111491203701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45992.111491203701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45992.111491203701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45992.111491203701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45992.111491203701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45992.111491203701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45992.111491203701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45992.111491203701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45992.111491203701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45992.111491203701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45992.111491203701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45992.111491203701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45992.111491203701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45992.111491203701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45992.111491203701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45992.111491203701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45992.111491203701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45992.111491203701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45992.111491203701</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7"/>
  <sheetViews>
    <sheetView tabSelected="1"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288.63077361110481</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2</v>
      </c>
      <c r="D3" s="88" t="s">
        <v>39197</v>
      </c>
      <c r="E3" s="91" t="s">
        <v>39106</v>
      </c>
      <c r="F3" s="92"/>
      <c r="G3" s="93">
        <f t="shared" ref="G3:G29" ca="1" si="0">IFERROR(NOW()-F3,"")</f>
        <v>45992.111491203701</v>
      </c>
      <c r="H3" s="92">
        <v>45992.070902777778</v>
      </c>
      <c r="I3" s="110" t="str">
        <f>IFERROR(VLOOKUP(D3,DB!A:F,6,0),"")</f>
        <v>SCECO</v>
      </c>
      <c r="J3" s="110" t="str">
        <f>IFERROR(VLOOKUP(D3,DB!A:G,7,0),"")</f>
        <v>Dead</v>
      </c>
      <c r="K3" s="94" t="s">
        <v>39198</v>
      </c>
      <c r="L3" s="88" t="str">
        <f>IFERROR(VLOOKUP(D3,DB!A:I,9,0),"")</f>
        <v>Latis</v>
      </c>
    </row>
    <row r="4" spans="1:16" ht="15" customHeight="1">
      <c r="A4" s="110"/>
      <c r="B4" s="110" t="str">
        <f>IFERROR(VLOOKUP(D4,DB!A:K,11,0),"")</f>
        <v/>
      </c>
      <c r="C4" s="90"/>
      <c r="D4" s="88"/>
      <c r="E4" s="91"/>
      <c r="F4" s="92"/>
      <c r="G4" s="93">
        <f t="shared" ca="1" si="0"/>
        <v>45992.111491203701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45992.111491203701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45992.111491203701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45992.111491203701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45992.111491203701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45992.111491203701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45992.111491203701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45992.111491203701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45992.111491203701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45992.111491203701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45992.111491203701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45992.111491203701</v>
      </c>
      <c r="H15" s="92"/>
      <c r="I15" s="110" t="str">
        <f>IFERROR(VLOOKUP(D15,DB!A:F,6,0),"")</f>
        <v/>
      </c>
      <c r="J15" s="110" t="str">
        <f>IFERROR(VLOOKUP(D15,DB!A:G,7,0),"")</f>
        <v/>
      </c>
      <c r="K15" s="94"/>
      <c r="L15" s="88" t="str">
        <f>IFERROR(VLOOKUP(D15,DB!A:I,9,0),"")</f>
        <v/>
      </c>
    </row>
    <row r="16" spans="1:16" ht="15" customHeight="1">
      <c r="A16" s="110"/>
      <c r="B16" s="110" t="str">
        <f>IFERROR(VLOOKUP(D17,DB!A:K,11,0),"")</f>
        <v/>
      </c>
      <c r="C16" s="90"/>
      <c r="D16" s="88"/>
      <c r="E16" s="91"/>
      <c r="F16" s="92"/>
      <c r="G16" s="93">
        <f t="shared" ca="1" si="0"/>
        <v>45992.111491203701</v>
      </c>
      <c r="H16" s="92"/>
      <c r="I16" s="110" t="str">
        <f>IFERROR(VLOOKUP(D17,DB!A:F,6,0),"")</f>
        <v/>
      </c>
      <c r="J16" s="110" t="str">
        <f>IFERROR(VLOOKUP(D17,DB!A:G,7,0),"")</f>
        <v/>
      </c>
      <c r="K16" s="94"/>
      <c r="L16" s="88" t="str">
        <f>IFERROR(VLOOKUP(D17,DB!A:I,9,0),"")</f>
        <v/>
      </c>
    </row>
    <row r="17" spans="1:12" ht="15" customHeight="1">
      <c r="A17" s="110"/>
      <c r="B17" s="110" t="str">
        <f>IFERROR(VLOOKUP(#REF!,DB!A:K,11,0),"")</f>
        <v/>
      </c>
      <c r="C17" s="90"/>
      <c r="D17" s="88"/>
      <c r="E17" s="91"/>
      <c r="F17" s="92"/>
      <c r="G17" s="93">
        <f t="shared" ca="1" si="0"/>
        <v>45992.111491203701</v>
      </c>
      <c r="H17" s="92"/>
      <c r="I17" s="110" t="str">
        <f>IFERROR(VLOOKUP(#REF!,DB!A:F,6,0),"")</f>
        <v/>
      </c>
      <c r="J17" s="110" t="str">
        <f>IFERROR(VLOOKUP(#REF!,DB!A:G,7,0),"")</f>
        <v/>
      </c>
      <c r="K17" s="94"/>
      <c r="L17" s="88" t="str">
        <f>IFERROR(VLOOKUP(#REF!,DB!A:I,9,0),"")</f>
        <v/>
      </c>
    </row>
    <row r="18" spans="1:12" ht="15" customHeight="1">
      <c r="A18" s="110"/>
      <c r="B18" s="110" t="str">
        <f>IFERROR(VLOOKUP(D18,DB!A:K,11,0),"")</f>
        <v/>
      </c>
      <c r="C18" s="90"/>
      <c r="D18" s="88"/>
      <c r="E18" s="91"/>
      <c r="F18" s="92"/>
      <c r="G18" s="93">
        <f t="shared" ca="1" si="0"/>
        <v>45992.111491203701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45992.111491203701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45992.111491203701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45992.111491203701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45992.111491203701</v>
      </c>
      <c r="H22" s="92"/>
      <c r="I22" s="110" t="str">
        <f>IFERROR(VLOOKUP(D22,DB!A:F,6,0),"")</f>
        <v/>
      </c>
      <c r="J22" s="110" t="str">
        <f>IFERROR(VLOOKUP(D22,DB!A:G,7,0),"")</f>
        <v/>
      </c>
      <c r="K22" s="94"/>
      <c r="L22" s="88" t="str">
        <f>IFERROR(VLOOKUP(D22,DB!A:I,9,0),"")</f>
        <v/>
      </c>
    </row>
    <row r="23" spans="1:12" ht="15" customHeight="1">
      <c r="A23" s="110"/>
      <c r="B23" s="110" t="str">
        <f>IFERROR(VLOOKUP(D24,DB!A:K,11,0),"")</f>
        <v/>
      </c>
      <c r="C23" s="90"/>
      <c r="D23" s="150"/>
      <c r="E23" s="91"/>
      <c r="F23" s="92"/>
      <c r="G23" s="93">
        <f t="shared" ca="1" si="0"/>
        <v>45992.111491203701</v>
      </c>
      <c r="H23" s="92"/>
      <c r="I23" s="110" t="str">
        <f>IFERROR(VLOOKUP(D24,DB!A:F,6,0),"")</f>
        <v/>
      </c>
      <c r="J23" s="110" t="str">
        <f>IFERROR(VLOOKUP(D24,DB!A:G,7,0),"")</f>
        <v/>
      </c>
      <c r="K23" s="94"/>
      <c r="L23" s="88" t="str">
        <f>IFERROR(VLOOKUP(D24,DB!A:I,9,0),"")</f>
        <v/>
      </c>
    </row>
    <row r="24" spans="1:12" ht="15" customHeight="1">
      <c r="A24" s="110"/>
      <c r="B24" s="110" t="str">
        <f>IFERROR(VLOOKUP(#REF!,DB!A:K,11,0),"")</f>
        <v/>
      </c>
      <c r="C24" s="90"/>
      <c r="D24" s="88"/>
      <c r="E24" s="91"/>
      <c r="F24" s="92"/>
      <c r="G24" s="93">
        <f t="shared" ca="1" si="0"/>
        <v>45992.111491203701</v>
      </c>
      <c r="H24" s="92"/>
      <c r="I24" s="110" t="str">
        <f>IFERROR(VLOOKUP(#REF!,DB!A:F,6,0),"")</f>
        <v/>
      </c>
      <c r="J24" s="110" t="str">
        <f>IFERROR(VLOOKUP(#REF!,DB!A:G,7,0),"")</f>
        <v/>
      </c>
      <c r="K24" s="94"/>
      <c r="L24" s="88" t="str">
        <f>IFERROR(VLOOKUP(#REF!,DB!A:I,9,0),"")</f>
        <v/>
      </c>
    </row>
    <row r="25" spans="1:12" ht="15" customHeight="1">
      <c r="A25" s="110"/>
      <c r="B25" s="110" t="str">
        <f>IFERROR(VLOOKUP(D25,DB!A:K,11,0),"")</f>
        <v/>
      </c>
      <c r="C25" s="90"/>
      <c r="D25" s="88"/>
      <c r="E25" s="91"/>
      <c r="F25" s="92"/>
      <c r="G25" s="93">
        <f t="shared" ca="1" si="0"/>
        <v>45992.111491203701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45992.111491203701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45992.111491203701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45992.111491203701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45992.111491203701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ref="G30:G93" ca="1" si="1">IFERROR(NOW()-F30,"")</f>
        <v>45992.111491203701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45992.111491203701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45992.111491203701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45992.111491203701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45992.111491203701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45992.111491203701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45992.111491203701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45992.111491203701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45992.111491203701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45992.111491203701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45992.111491203701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45992.111491203701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45992.111491203701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45992.111491203701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45992.111491203701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45992.111491203701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45992.111491203701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45992.111491203701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45992.111491203701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45992.111491203701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45992.111491203701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45992.111491203701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45992.111491203701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45992.111491203701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45992.111491203701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45992.111491203701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45992.111491203701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45992.111491203701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45992.111491203701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45992.111491203701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45992.111491203701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45992.111491203701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45992.111491203701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45992.111491203701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45992.111491203701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45992.111491203701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45992.111491203701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45992.111491203701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45992.111491203701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45992.111491203701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45992.111491203701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45992.111491203701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45992.111491203701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45992.111491203701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45992.111491203701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45992.111491203701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45992.111491203701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45992.111491203701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45992.111491203701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45992.111491203701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45992.111491203701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45992.111491203701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45992.111491203701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45992.111491203701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45992.111491203701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45992.111491203701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45992.111491203701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45992.111491203701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45992.111491203701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45992.111491203701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45992.111491203701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45992.111491203701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45992.111491203701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45992.111491203701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ref="G94:G157" ca="1" si="2">IFERROR(NOW()-F94,"")</f>
        <v>45992.111491203701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45992.111491203701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45992.111491203701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45992.111491203701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45992.111491203701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45992.111491203701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45992.111491203701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45992.111491203701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45992.111491203701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45992.111491203701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45992.111491203701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45992.111491203701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45992.111491203701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45992.111491203701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45992.111491203701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45992.111491203701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45992.111491203701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45992.111491203701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45992.111491203701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45992.111491203701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45992.111491203701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45992.111491203701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45992.111491203701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45992.111491203701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45992.111491203701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45992.111491203701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45992.111491203701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45992.111491203701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45992.111491203701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45992.111491203701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45992.111491203701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45992.111491203701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45992.111491203701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45992.111491203701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45992.111491203701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45992.111491203701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45992.111491203701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45992.111491203701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45992.111491203701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45992.111491203701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45992.111491203701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45992.111491203701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45992.111491203701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45992.111491203701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45992.111491203701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45992.111491203701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45992.111491203701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45992.111491203701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45992.111491203701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45992.111491203701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45992.111491203701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45992.111491203701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45992.111491203701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45992.111491203701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45992.111491203701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45992.111491203701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45992.111491203701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45992.111491203701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45992.111491203701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45992.111491203701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45992.111491203701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45992.111491203701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45992.111491203701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45992.111491203701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ref="G158:G221" ca="1" si="3">IFERROR(NOW()-F158,"")</f>
        <v>45992.111491203701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45992.111491203701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45992.111491203701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45992.111491203701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45992.111491203701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45992.111491203701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45992.111491203701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45992.111491203701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45992.111491203701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45992.111491203701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45992.111491203701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45992.111491203701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45992.111491203701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45992.111491203701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45992.111491203701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45992.111491203701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45992.111491203701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45992.111491203701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45992.111491203701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45992.111491203701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45992.111491203701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45992.111491203701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45992.111491203701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45992.111491203701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45992.111491203701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45992.111491203701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45992.111491203701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45992.111491203701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45992.111491203701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45992.111491203701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45992.111491203701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45992.111491203701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45992.111491203701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45992.111491203701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45992.111491203701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45992.111491203701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45992.111491203701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45992.111491203701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45992.111491203701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45992.111491203701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45992.111491203701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45992.111491203701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45992.111491203701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45992.111491203701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45992.111491203701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45992.111491203701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45992.111491203701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45992.111491203701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45992.111491203701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45992.111491203701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45992.111491203701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45992.111491203701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45992.111491203701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45992.111491203701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45992.111491203701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45992.111491203701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45992.111491203701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45992.111491203701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45992.111491203701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45992.111491203701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45992.111491203701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45992.111491203701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45992.111491203701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45992.111491203701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ref="G222:G267" ca="1" si="4">IFERROR(NOW()-F222,"")</f>
        <v>45992.111491203701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45992.111491203701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45992.111491203701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45992.111491203701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45992.111491203701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45992.111491203701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45992.111491203701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45992.111491203701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45992.111491203701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45992.111491203701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45992.111491203701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45992.111491203701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45992.111491203701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45992.111491203701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45992.111491203701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45992.111491203701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45992.111491203701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45992.111491203701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45992.111491203701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45992.111491203701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45992.111491203701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45992.111491203701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45992.111491203701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45992.111491203701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45992.111491203701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45992.111491203701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45992.111491203701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45992.111491203701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45992.111491203701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45992.111491203701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45992.111491203701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45992.111491203701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45992.111491203701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45992.111491203701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45992.111491203701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45992.111491203701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45992.111491203701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45992.111491203701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45992.111491203701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45992.111491203701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45992.111491203701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45992.111491203701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45992.111491203701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45992.111491203701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45992.111491203701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45992.111491203701</v>
      </c>
      <c r="H267" s="92"/>
      <c r="I267" s="110" t="str">
        <f>IFERROR(VLOOKUP(D267,DB!A:F,6,0),"")</f>
        <v/>
      </c>
      <c r="J267" s="110" t="str">
        <f>IFERROR(VLOOKUP(D267,DB!A:G,7,0),"")</f>
        <v/>
      </c>
      <c r="K267" s="94"/>
      <c r="L267" s="88" t="str">
        <f>IFERROR(VLOOKUP(D267,DB!A:I,9,0),"")</f>
        <v/>
      </c>
    </row>
  </sheetData>
  <dataValidations count="2">
    <dataValidation allowBlank="1" showInputMessage="1" showErrorMessage="1" sqref="E1" xr:uid="{A4F81451-56CC-4543-9497-104C4E44EE4B}"/>
    <dataValidation type="list" allowBlank="1" showInputMessage="1" showErrorMessage="1" sqref="E2:E2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2"/>
  <sheetViews>
    <sheetView workbookViewId="0">
      <selection activeCell="D6" sqre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39199</v>
      </c>
      <c r="B2" s="37" t="str">
        <f>IFERROR(VLOOKUP(D2,DB!A:K,11,0),"")</f>
        <v>R5</v>
      </c>
      <c r="C2" s="37">
        <v>3</v>
      </c>
      <c r="D2" s="103" t="s">
        <v>36085</v>
      </c>
      <c r="E2" s="37" t="s">
        <v>39106</v>
      </c>
      <c r="F2" s="38">
        <v>45891.832060185188</v>
      </c>
      <c r="G2" s="105">
        <f ca="1">IFERROR(NOW()-F2,"")</f>
        <v>100.2794310185127</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39185</v>
      </c>
      <c r="F3" s="38">
        <v>45926.188877314817</v>
      </c>
      <c r="G3" s="105">
        <f t="shared" ref="G3" ca="1" si="0">IFERROR(NOW()-F3,"")</f>
        <v>65.922613888884371</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39185</v>
      </c>
      <c r="F4" s="107">
        <v>45948.661111111112</v>
      </c>
      <c r="G4" s="108">
        <f t="shared" ref="G4" ca="1" si="1">IFERROR(NOW()-F4,"")</f>
        <v>43.450380092588603</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10.738192592587438</v>
      </c>
      <c r="H5" s="136">
        <v>45981.360798611109</v>
      </c>
      <c r="I5" s="106" t="str">
        <f>IFERROR(VLOOKUP(D5,DB!A:F,6,0),"")</f>
        <v>SCECO</v>
      </c>
      <c r="J5" s="106" t="str">
        <f>IFERROR(VLOOKUP(D5,DB!A:G,7,0),"")</f>
        <v>Dead</v>
      </c>
      <c r="K5" s="106" t="s">
        <v>39206</v>
      </c>
      <c r="L5" s="106" t="str">
        <f>IFERROR(VLOOKUP(D5,DB!A:I,9,0),"")</f>
        <v>Latis</v>
      </c>
    </row>
    <row r="6" spans="1:13">
      <c r="A6" s="37" t="s">
        <v>39207</v>
      </c>
      <c r="B6" s="37" t="s">
        <v>5445</v>
      </c>
      <c r="C6" s="37">
        <v>2</v>
      </c>
      <c r="D6" s="37" t="s">
        <v>38474</v>
      </c>
      <c r="E6" s="37" t="s">
        <v>39106</v>
      </c>
      <c r="F6" s="38">
        <v>45992.041481481479</v>
      </c>
      <c r="G6" s="135">
        <f ca="1">IFERROR(NOW()-F6,"")</f>
        <v>7.0009722221584525E-2</v>
      </c>
      <c r="H6" s="136">
        <v>45992.034409722219</v>
      </c>
      <c r="I6" s="37" t="str">
        <f>IFERROR(VLOOKUP(D6,DB!A:F,6,0),"")</f>
        <v>SCECO</v>
      </c>
      <c r="J6" s="37" t="str">
        <f>IFERROR(VLOOKUP(D6,DB!A:G,7,0),"")</f>
        <v>Haj Removal</v>
      </c>
      <c r="K6" s="37" t="s">
        <v>39208</v>
      </c>
      <c r="L6" s="37" t="str">
        <f>IFERROR(VLOOKUP(D6,DB!A:I,9,0),"")</f>
        <v>Latis</v>
      </c>
    </row>
    <row r="7" spans="1:13">
      <c r="A7" s="37"/>
      <c r="B7" s="37" t="str">
        <f>IFERROR(VLOOKUP(D7,DB!A:K,11,0),"")</f>
        <v/>
      </c>
      <c r="C7" s="37"/>
      <c r="D7" s="37"/>
      <c r="E7" s="37"/>
      <c r="F7" s="38"/>
      <c r="G7" s="135">
        <f ca="1">IFERROR(NOW()-F7,"")</f>
        <v>45992.111491203701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45992.111491203701</v>
      </c>
      <c r="H8" s="38"/>
      <c r="I8" s="37" t="str">
        <f>IFERROR(VLOOKUP(D8,DB!A:F,6,0),"")</f>
        <v/>
      </c>
      <c r="J8" s="37" t="str">
        <f>IFERROR(VLOOKUP(D8,DB!A:G,7,0),"")</f>
        <v/>
      </c>
      <c r="K8" s="37"/>
      <c r="L8" s="37" t="str">
        <f>IFERROR(VLOOKUP(D8,DB!A:I,9,0),"")</f>
        <v/>
      </c>
    </row>
    <row r="9" spans="1:13">
      <c r="A9" s="37"/>
      <c r="B9" s="37" t="str">
        <f>IFERROR(VLOOKUP(D9,DB!A:K,11,0),"")</f>
        <v/>
      </c>
      <c r="C9" s="37"/>
      <c r="D9" s="154"/>
      <c r="E9" s="37"/>
      <c r="F9" s="38"/>
      <c r="G9" s="135">
        <f ca="1">IFERROR(NOW()-F9,"")</f>
        <v>45992.111491203701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45992.111491203701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45992.111491203701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45992.111491203701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45992.111491203701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45992.111491203701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45992.111491203701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45992.111491203701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45992.111491203701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45992.111491203701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45992.111491203701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45992.111491203701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45992.111491203701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45992.111491203701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45992.111491203701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45992.111491203701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45992.111491203701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45992.111491203701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45992.111491203701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45992.111491203701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45992.111491203701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45992.111491203701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45992.111491203701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45992.111491203701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45992.111491203701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45992.111491203701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45992.111491203701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45992.111491203701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45992.111491203701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45992.111491203701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45992.111491203701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45992.111491203701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45992.111491203701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45992.111491203701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45992.111491203701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45992.111491203701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45992.111491203701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45992.111491203701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45992.111491203701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45992.111491203701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45992.111491203701</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45992.111491203701</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45992.111491203701</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45992.111491203701</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45992.111491203701</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45992.111491203701</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45992.111491203701</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45992.111491203701</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45992.111491203701</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45992.111491203701</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45992.111491203701</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45992.111491203701</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45992.111491203701</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45992.111491203701</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45992.111491203701</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45992.111491203701</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45992.111491203701</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45992.111491203701</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45992.111491203701</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45992.111491203701</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45992.111491203701</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45992.111491203701</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45992.111491203701</v>
      </c>
      <c r="H71" s="38"/>
      <c r="I71" s="37" t="str">
        <f>IFERROR(VLOOKUP(D71,DB!A:F,6,0),"")</f>
        <v/>
      </c>
      <c r="J71" s="37" t="str">
        <f>IFERROR(VLOOKUP(D71,DB!A:G,7,0),"")</f>
        <v/>
      </c>
      <c r="K71" s="37"/>
      <c r="L71" s="37" t="str">
        <f>IFERROR(VLOOKUP(D71,DB!A:I,9,0),"")</f>
        <v/>
      </c>
    </row>
    <row r="72" spans="1:12">
      <c r="A72" s="151"/>
      <c r="B72" s="151" t="str">
        <f>IFERROR(VLOOKUP(D72,DB!A:K,11,0),"")</f>
        <v/>
      </c>
      <c r="C72" s="151"/>
      <c r="D72" s="151"/>
      <c r="E72" s="151"/>
      <c r="F72" s="152"/>
      <c r="G72" s="153">
        <f ca="1">IFERROR(NOW()-F72,"")</f>
        <v>45992.111491203701</v>
      </c>
      <c r="H72" s="152"/>
      <c r="I72" s="151" t="str">
        <f>IFERROR(VLOOKUP(D72,DB!A:F,6,0),"")</f>
        <v/>
      </c>
      <c r="J72" s="151" t="str">
        <f>IFERROR(VLOOKUP(D72,DB!A:G,7,0),"")</f>
        <v/>
      </c>
      <c r="K72" s="151"/>
      <c r="L72" s="151" t="str">
        <f>IFERROR(VLOOKUP(D72,DB!A:I,9,0),"")</f>
        <v/>
      </c>
    </row>
  </sheetData>
  <dataValidations count="2">
    <dataValidation allowBlank="1" showInputMessage="1" showErrorMessage="1" sqref="E1" xr:uid="{920C6338-E771-4DAE-8C89-92A9093EA4DE}"/>
    <dataValidation type="list" allowBlank="1" showInputMessage="1" showErrorMessage="1" sqref="E2:E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0"/>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45992.111491203701</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45992.111491203701</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45992.111491203701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45992.111491203701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45992.111491203701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45992.111491203701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45992.111491203701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45992.111491203701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45992.111491203701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45992.111491203701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45992.111491203701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45992.111491203701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45992.111491203701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45992.111491203701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45992.111491203701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45992.111491203701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45992.111491203701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45992.111491203701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45992.111491203701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45992.111491203701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45992.111491203701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45992.111491203701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45992.111491203701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45992.111491203701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45992.111491203701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45992.111491203701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45992.111491203701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45992.111491203701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45992.111491203701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45992.111491203701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45992.111491203701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45992.111491203701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45992.111491203701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45992.111491203701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45992.111491203701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45992.111491203701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45992.111491203701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45992.111491203701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45992.111491203701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45992.111491203701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45992.111491203701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45992.111491203701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45992.111491203701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45992.111491203701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45992.111491203701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45992.111491203701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45992.111491203701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45992.111491203701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45992.111491203701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45992.111491203701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45992.111491203701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45992.111491203701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45992.111491203701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45992.111491203701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45992.111491203701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45992.111491203701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45992.111491203701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45992.111491203701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45992.111491203701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45992.111491203701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45992.111491203701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45992.111491203701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45992.111491203701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45992.111491203701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45992.111491203701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45992.111491203701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45992.111491203701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45992.111491203701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45992.111491203701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45992.111491203701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45992.111491203701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45992.111491203701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45992.111491203701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45992.111491203701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45992.111491203701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45992.111491203701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45992.111491203701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45992.111491203701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45992.111491203701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45992.111491203701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45992.111491203701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45992.111491203701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45992.111491203701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45992.111491203701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45992.111491203701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45992.111491203701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45992.111491203701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45992.111491203701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45992.111491203701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45992.111491203701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45992.111491203701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45992.111491203701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45992.111491203701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45992.111491203701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45992.111491203701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45992.111491203701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45992.111491203701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45992.111491203701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45992.111491203701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45992.111491203701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45992.111491203701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45992.111491203701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45992.111491203701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45992.111491203701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45992.111491203701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45992.111491203701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45992.111491203701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45992.111491203701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45992.111491203701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45992.111491203701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45992.111491203701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45992.111491203701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45992.111491203701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45992.111491203701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45992.111491203701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45992.111491203701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45992.111491203701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45992.111491203701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45992.111491203701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45992.111491203701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45992.111491203701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45992.111491203701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45992.111491203701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45992.111491203701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45992.111491203701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45992.111491203701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45992.111491203701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45992.111491203701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45992.111491203701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45992.111491203701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45992.111491203701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45992.111491203701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45992.111491203701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45992.111491203701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45992.111491203701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45992.111491203701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45992.111491203701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45992.111491203701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45992.111491203701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45992.111491203701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45992.111491203701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45992.111491203701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45992.111491203701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45992.111491203701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45992.111491203701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45992.111491203701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45992.111491203701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45992.111491203701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45992.111491203701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45992.111491203701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45992.111491203701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45992.111491203701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45992.111491203701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45992.111491203701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45992.111491203701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45992.111491203701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45992.111491203701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45992.111491203701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45992.111491203701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45992.111491203701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45992.111491203701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45992.111491203701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45992.111491203701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45992.111491203701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45992.111491203701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45992.111491203701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45992.111491203701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45992.111491203701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45992.111491203701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45992.111491203701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45992.111491203701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45992.111491203701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45992.111491203701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45992.111491203701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45992.111491203701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45992.111491203701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45992.111491203701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45992.111491203701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45992.111491203701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45992.111491203701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45992.111491203701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45992.111491203701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45992.111491203701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45992.111491203701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45992.111491203701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45992.111491203701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45992.111491203701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45992.111491203701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45992.111491203701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45992.111491203701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45992.111491203701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45992.111491203701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45992.111491203701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45992.111491203701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45992.111491203701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45992.111491203701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45992.111491203701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45992.111491203701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45992.111491203701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45992.111491203701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45992.111491203701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45992.111491203701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45992.111491203701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45992.111491203701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45992.111491203701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45992.111491203701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45992.111491203701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45992.111491203701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45992.111491203701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45992.111491203701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45992.111491203701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45992.111491203701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45992.111491203701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45992.111491203701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45992.111491203701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45992.111491203701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45992.111491203701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45992.111491203701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45992.111491203701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45992.111491203701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45992.111491203701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45992.111491203701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45992.111491203701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45992.111491203701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45992.111491203701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45992.111491203701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45992.111491203701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45992.111491203701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45992.111491203701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45992.111491203701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45992.111491203701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45992.111491203701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45992.111491203701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45992.111491203701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45992.111491203701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45992.111491203701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45992.111491203701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45992.111491203701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45992.111491203701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45992.111491203701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45992.111491203701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45992.111491203701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45992.111491203701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45992.111491203701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45992.111491203701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45992.111491203701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45992.111491203701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45992.111491203701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45992.111491203701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45992.111491203701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45992.111491203701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45992.111491203701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45992.111491203701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45992.111491203701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45992.111491203701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45992.111491203701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45992.111491203701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45992.111491203701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45992.111491203701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45992.111491203701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45992.111491203701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45992.111491203701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45992.111491203701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45992.111491203701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45992.111491203701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45992.111491203701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45992.111491203701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45992.111491203701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45992.111491203701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45992.111491203701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45992.111491203701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45992.111491203701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45992.111491203701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45992.111491203701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45992.111491203701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45992.111491203701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45992.111491203701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45992.111491203701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45992.111491203701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45992.111491203701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45992.111491203701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45992.111491203701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45992.111491203701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45992.111491203701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45992.111491203701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45992.111491203701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45992.111491203701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45992.111491203701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45992.111491203701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45992.111491203701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45992.111491203701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45992.111491203701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45992.111491203701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45992.111491203701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45992.111491203701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45992.111491203701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45992.111491203701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45992.111491203701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45992.111491203701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45992.111491203701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45992.111491203701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45992.111491203701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45992.111491203701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45992.111491203701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45992.111491203701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45992.111491203701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45992.111491203701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45992.111491203701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45992.111491203701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45992.111491203701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45992.111491203701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45992.111491203701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45992.111491203701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45992.111491203701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45992.111491203701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45992.111491203701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45992.111491203701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45992.111491203701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45992.111491203701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45992.111491203701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45992.111491203701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45992.111491203701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45992.111491203701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45992.111491203701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45992.111491203701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45992.111491203701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45992.111491203701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45992.111491203701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45992.111491203701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45992.111491203701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45992.111491203701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45992.111491203701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45992.111491203701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45992.111491203701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45992.111491203701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45992.111491203701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45992.111491203701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45992.111491203701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45992.111491203701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45992.111491203701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45992.111491203701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45992.111491203701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45992.111491203701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45992.111491203701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45992.111491203701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45992.111491203701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45992.111491203701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45992.111491203701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45992.111491203701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45992.111491203701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45992.111491203701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45992.111491203701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45992.111491203701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45992.111491203701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45992.111491203701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45992.111491203701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45992.111491203701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45992.111491203701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45992.111491203701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45992.111491203701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45992.111491203701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45992.111491203701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45992.111491203701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45992.111491203701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45992.111491203701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45992.111491203701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45992.111491203701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45992.111491203701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45992.111491203701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45992.111491203701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45992.111491203701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45992.111491203701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45992.111491203701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45992.111491203701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45992.111491203701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45992.111491203701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45992.111491203701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45992.111491203701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45992.111491203701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45992.111491203701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45992.111491203701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45992.111491203701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45992.111491203701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45992.111491203701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45992.111491203701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45992.111491203701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45992.111491203701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45992.111491203701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45992.111491203701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45992.111491203701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45992.111491203701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45992.111491203701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45992.111491203701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45992.111491203701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45992.111491203701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45992.111491203701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45992.111491203701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45992.111491203701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45992.111491203701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45992.111491203701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45992.111491203701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45992.111491203701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45992.111491203701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45992.111491203701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45992.111491203701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45992.111491203701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45992.111491203701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45992.111491203701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45992.111491203701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45992.111491203701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45992.111491203701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45992.111491203701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45992.111491203701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45992.111491203701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45992.111491203701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45992.111491203701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45992.111491203701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45992.111491203701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45992.111491203701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45992.111491203701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45992.111491203701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45992.111491203701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45992.111491203701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45992.111491203701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45992.111491203701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45992.111491203701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45992.111491203701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45992.111491203701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45992.111491203701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45992.111491203701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45992.111491203701</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45992.111491203701</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45992.111491203701</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45992.111491203701</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45992.111491203701</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45992.111491203701</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45992.111491203701</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45992.111491203701</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45992.111491203701</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45992.111491203701</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45992.111491203701</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45992.111491203701</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45992.111491203701</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45992.111491203701</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45992.111491203701</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45992.111491203701</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45992.111491203701</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45992.111491203701</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45992.111491203701</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45992.111491203701</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45992.111491203701</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45992.111491203701</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45992.111491203701</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45992.111491203701</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45992.111491203701</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45992.111491203701</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45992.111491203701</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45992.111491203701</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45992.111491203701</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45992.111491203701</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45992.111491203701</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45992.111491203701</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45992.111491203701</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45992.111491203701</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45992.111491203701</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45992.111491203701</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45992.111491203701</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45992.111491203701</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45992.111491203701</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45992.111491203701</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45992.111491203701</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45992.111491203701</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45992.111491203701</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45992.111491203701</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45992.111491203701</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45992.111491203701</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45992.111491203701</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45992.111491203701</v>
      </c>
      <c r="H479" s="121"/>
      <c r="I479" s="119" t="str">
        <f>IFERROR(VLOOKUP(D479,DB!A:F,6,0),"")</f>
        <v/>
      </c>
      <c r="J479" s="119" t="str">
        <f>IFERROR(VLOOKUP(D479,DB!A:G,7,0),"")</f>
        <v/>
      </c>
      <c r="K479" s="122"/>
      <c r="L479" s="137" t="str">
        <f>IFERROR(VLOOKUP(D479,DB!A:I,9,0),"")</f>
        <v/>
      </c>
    </row>
    <row r="480" spans="1:12" ht="31.5" customHeight="1">
      <c r="A480" s="143"/>
      <c r="B480" s="144" t="str">
        <f>IFERROR(VLOOKUP(D480,DB!A:K,11,0),"")</f>
        <v/>
      </c>
      <c r="C480" s="145"/>
      <c r="D480" s="144"/>
      <c r="E480" s="142"/>
      <c r="F480" s="146"/>
      <c r="G480" s="147">
        <f ca="1">IFERROR(NOW()-F480,"-")</f>
        <v>45992.111491203701</v>
      </c>
      <c r="H480" s="146"/>
      <c r="I480" s="144" t="str">
        <f>IFERROR(VLOOKUP(D480,DB!A:F,6,0),"")</f>
        <v/>
      </c>
      <c r="J480" s="144" t="str">
        <f>IFERROR(VLOOKUP(D480,DB!A:G,7,0),"")</f>
        <v/>
      </c>
      <c r="K480" s="148"/>
      <c r="L480" s="149" t="str">
        <f>IFERROR(VLOOKUP(D480,DB!A:I,9,0),"")</f>
        <v/>
      </c>
    </row>
  </sheetData>
  <dataValidations count="2">
    <dataValidation allowBlank="1" showInputMessage="1" showErrorMessage="1" sqref="E1" xr:uid="{9E1BC488-8814-4F8A-8DBE-742B3278AB71}"/>
    <dataValidation type="list" allowBlank="1" showInputMessage="1" showErrorMessage="1" sqref="E2:E4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2025-11-30T23:42:34Z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