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881" documentId="13_ncr:1_{F6CB121F-512D-4AA6-A0C1-0FB36C537598}" xr6:coauthVersionLast="47" xr6:coauthVersionMax="47" xr10:uidLastSave="{84C823DF-176A-4867-98DE-B580360270D0}"/>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<sst xmlns="http://schemas.openxmlformats.org/spreadsheetml/2006/main" count="179009" uniqueCount="39096">
  <si>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</si>
  <si>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</si>
  <si>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</si>
  <si>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</si>
  <si>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</si>
  <si>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</si>
  <si>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</si>
  <si>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</si>
  <si>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</si>
  <si>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</si>
  <si>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</si>
  <si>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</si>
  <si>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</si>
  <si>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</si>
  <si>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</si>
  <si>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</si>
  <si>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</si>
  <si>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</si>
  <si>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</si>
  <si>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</si>
  <si>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</si>
  <si>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</si>
  <si>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</si>
  <si>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</si>
  <si>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</si>
  <si>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</si>
  <si>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</si>
  <si>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</si>
  <si>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</si>
  <si>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</si>
  <si>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</si>
  <si>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</si>
  <si>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</si>
  <si>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</si>
  <si>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</si>
  <si>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</si>
  <si>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</si>
  <si>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</si>
  <si>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</si>
  <si>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</si>
  <si>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</si>
  <si>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</si>
  <si>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</si>
  <si>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</si>
  <si>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</si>
  <si>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</si>
  <si>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</si>
  <si>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</si>
  <si>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</si>
  <si>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</si>
  <si>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</si>
  <si>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</si>
  <si>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</si>
  <si>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</si>
  <si>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</si>
  <si>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</si>
  <si>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</si>
  <si>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</si>
  <si>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</si>
  <si>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</si>
  <si>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</si>
  <si>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</si>
  <si>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</si>
  <si>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</si>
  <si>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</si>
  <si>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</si>
  <si>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</si>
  <si>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</si>
  <si>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</si>
  <si>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</si>
  <si>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</si>
  <si>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</si>
  <si>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</si>
  <si>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</si>
  <si>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</si>
  <si>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</si>
  <si>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</si>
  <si>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</si>
  <si>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</si>
  <si>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</si>
  <si>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</si>
  <si>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</si>
  <si>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</si>
  <si>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</si>
  <si>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</si>
  <si>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</si>
  <si>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</si>
  <si>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</si>
  <si>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</si>
  <si>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</si>
  <si>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</si>
  <si>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</si>
  <si>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</si>
  <si>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</si>
  <si>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</si>
  <si>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</si>
  <si>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</si>
  <si>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</si>
  <si>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</si>
  <si>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</si>
  <si>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</si>
  <si>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</si>
  <si>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</si>
  <si>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</si>
  <si>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</si>
  <si>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</si>
  <si>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</si>
  <si>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</si>
  <si>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</si>
  <si>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</si>
  <si>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</si>
  <si>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</si>
  <si>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</si>
  <si>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</si>
  <si>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</si>
  <si>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</si>
  <si>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</si>
  <si>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</si>
  <si>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</si>
  <si>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</si>
  <si>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</si>
  <si>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</si>
  <si>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</si>
  <si>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</si>
  <si>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</si>
  <si>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</si>
  <si>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</si>
  <si>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</si>
  <si>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</si>
  <si>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</si>
  <si>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</si>
  <si>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</si>
  <si>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</si>
  <si>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</si>
  <si>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</si>
  <si>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</si>
  <si>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</si>
  <si>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</si>
  <si>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</si>
  <si>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</si>
  <si>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</si>
  <si>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</si>
  <si>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</si>
  <si>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</si>
  <si>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</si>
  <si>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</si>
  <si>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</si>
  <si>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</si>
  <si>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</si>
  <si>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</si>
  <si>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</si>
  <si>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</si>
  <si>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</si>
  <si>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</si>
  <si>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</si>
  <si>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</si>
  <si>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</si>
  <si>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</si>
  <si>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</si>
  <si>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</si>
  <si>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</si>
  <si>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</si>
  <si>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</si>
  <si>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</si>
  <si>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</si>
  <si>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</si>
  <si>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</si>
  <si>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</si>
  <si>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</si>
  <si>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</si>
  <si>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</si>
  <si>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</si>
  <si>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</si>
  <si>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</si>
  <si>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</si>
  <si>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</si>
  <si>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</si>
  <si>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</si>
  <si>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</si>
  <si>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</si>
  <si>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</si>
  <si>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</si>
  <si>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</si>
  <si>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</si>
  <si>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</si>
  <si>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</si>
  <si>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</si>
  <si>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</si>
  <si>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</si>
  <si>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</si>
  <si>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</si>
  <si>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</si>
  <si>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</si>
  <si>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</si>
  <si>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</si>
  <si>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</si>
  <si>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</si>
  <si>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</si>
  <si>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</si>
  <si>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</si>
  <si>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</si>
  <si>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</si>
  <si>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</si>
  <si>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</si>
  <si>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</si>
  <si>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</si>
  <si>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</si>
  <si>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</si>
  <si>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</si>
  <si>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</si>
  <si>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</si>
  <si>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</si>
  <si>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</si>
  <si>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</si>
  <si>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</si>
  <si>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</si>
  <si>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</si>
  <si>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</si>
  <si>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</si>
  <si>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</si>
  <si>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</si>
  <si>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</si>
  <si>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</si>
  <si>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</si>
  <si>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</si>
  <si>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</si>
  <si>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</si>
  <si>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</si>
  <si>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</si>
  <si>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</si>
  <si>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</si>
  <si>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</si>
  <si>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</si>
  <si>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</si>
  <si>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</si>
  <si>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</si>
  <si>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</si>
  <si>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</si>
  <si>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</si>
  <si>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</si>
  <si>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</si>
  <si>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</si>
  <si>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</si>
  <si>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</si>
  <si>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</si>
  <si>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</si>
  <si>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</si>
  <si>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</si>
  <si>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</si>
  <si>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</si>
  <si>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</si>
  <si>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</si>
  <si>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</si>
  <si>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</si>
  <si>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</si>
  <si>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</si>
  <si>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</si>
  <si>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</si>
  <si>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</si>
  <si>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</si>
  <si>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</si>
  <si>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</si>
  <si>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</si>
  <si>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</si>
  <si>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</si>
  <si>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</si>
  <si>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</si>
  <si>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</si>
  <si>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</si>
  <si>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</si>
  <si>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</si>
  <si>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</si>
  <si>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</si>
  <si>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</si>
  <si>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</si>
  <si>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</si>
  <si>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</si>
  <si>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</si>
  <si>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</si>
  <si>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</si>
  <si>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</si>
  <si>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</si>
  <si>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</si>
  <si>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</si>
  <si>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</si>
  <si>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</si>
  <si>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</si>
  <si>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</si>
  <si>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</si>
  <si>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</si>
  <si>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</si>
  <si>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</si>
  <si>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</si>
  <si>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</si>
  <si>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</si>
  <si>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</si>
  <si>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</si>
  <si>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</si>
  <si>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</si>
  <si>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</si>
  <si>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</si>
  <si>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</si>
  <si>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</si>
  <si>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</si>
  <si>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</si>
  <si>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</si>
  <si>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</si>
  <si>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</si>
  <si>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</si>
  <si>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</si>
  <si>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</si>
  <si>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</si>
  <si>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</si>
  <si>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</si>
  <si>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</si>
  <si>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</si>
  <si>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</si>
  <si>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</si>
  <si>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</si>
  <si>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</si>
  <si>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</si>
  <si>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</si>
  <si>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</si>
  <si>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</si>
  <si>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</si>
  <si>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</si>
  <si>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</si>
  <si>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</si>
  <si>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</si>
  <si>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</si>
  <si>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</si>
  <si>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</si>
  <si>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</si>
  <si>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</si>
  <si>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</si>
  <si>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</si>
  <si>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</si>
  <si>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</si>
  <si>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</si>
  <si>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</si>
  <si>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</si>
  <si>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</si>
  <si>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</si>
  <si>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</si>
  <si>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</si>
  <si>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</si>
  <si>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</si>
  <si>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</si>
  <si>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</si>
  <si>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</si>
  <si>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</si>
  <si>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</si>
  <si>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</si>
  <si>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</si>
  <si>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</si>
  <si>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</si>
  <si>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</si>
  <si>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</si>
  <si>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</si>
  <si>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</si>
  <si>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</si>
  <si>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</si>
  <si>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</si>
  <si>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</si>
  <si>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</si>
  <si>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</si>
  <si>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</si>
  <si>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</si>
  <si>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</si>
  <si>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</si>
  <si>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</si>
  <si>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</si>
  <si>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</si>
  <si>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</si>
  <si>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</si>
  <si>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</si>
  <si>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</si>
  <si>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</si>
  <si>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</si>
  <si>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</si>
  <si>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</si>
  <si>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</si>
  <si>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</si>
  <si>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</si>
  <si>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</si>
  <si>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</si>
  <si>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</si>
  <si>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</si>
  <si>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</si>
  <si>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</si>
  <si>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</si>
  <si>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</si>
  <si>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</si>
  <si>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</si>
  <si>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</si>
  <si>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</si>
  <si>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</si>
  <si>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</si>
  <si>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</si>
  <si>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</si>
  <si>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</si>
  <si>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</si>
  <si>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</si>
  <si>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</si>
  <si>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</si>
  <si>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</si>
  <si>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</si>
  <si>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</si>
  <si>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</si>
  <si>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</si>
  <si>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</si>
  <si>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</si>
  <si>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</si>
  <si>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</si>
  <si>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</si>
  <si>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</si>
  <si>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</si>
  <si>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</si>
  <si>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</si>
  <si>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</si>
  <si>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</si>
  <si>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</si>
  <si>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</si>
  <si>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</si>
  <si>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</si>
  <si>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</si>
  <si>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</si>
  <si>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</si>
  <si>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</si>
  <si>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</si>
  <si>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</si>
  <si>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</si>
  <si>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</si>
  <si>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</si>
  <si>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</si>
  <si>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</si>
  <si>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</si>
  <si>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</si>
  <si>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</si>
  <si>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</si>
  <si>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</si>
  <si>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</si>
  <si>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</si>
  <si>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</si>
  <si>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</si>
  <si>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</si>
  <si>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</si>
  <si>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</si>
  <si>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</si>
  <si>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</si>
  <si>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</si>
  <si>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</si>
  <si>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</si>
  <si>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</si>
  <si>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</si>
  <si>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</si>
  <si>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</si>
  <si>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</si>
  <si>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</si>
  <si>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</si>
  <si>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</si>
  <si>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</si>
  <si>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</si>
  <si>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</si>
  <si>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</si>
  <si>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</si>
  <si>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</si>
  <si>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</si>
  <si>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</si>
  <si>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</si>
  <si>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</si>
  <si>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</si>
  <si>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</si>
  <si>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</si>
  <si>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</si>
  <si>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</si>
  <si>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</si>
  <si>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</si>
  <si>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</si>
  <si>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</si>
  <si>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</si>
  <si>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</si>
  <si>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</si>
  <si>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</si>
  <si>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</si>
  <si>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</si>
  <si>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</si>
  <si>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</si>
  <si>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</si>
  <si>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</si>
  <si>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</si>
  <si>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</si>
  <si>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</si>
  <si>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</si>
  <si>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</si>
  <si>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</si>
  <si>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</si>
  <si>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</si>
  <si>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</si>
  <si>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</si>
  <si>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</si>
  <si>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</si>
  <si>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</si>
  <si>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</si>
  <si>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</si>
  <si>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</si>
  <si>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</si>
  <si>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</si>
  <si>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</si>
  <si>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</si>
  <si>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</si>
  <si>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</si>
  <si>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</si>
  <si>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</si>
  <si>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</si>
  <si>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</si>
  <si>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</si>
  <si>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</si>
  <si>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</si>
  <si>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</si>
  <si>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</si>
  <si>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</si>
  <si>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</si>
  <si>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</si>
  <si>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</si>
  <si>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</si>
  <si>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</si>
  <si>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</si>
  <si>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</si>
  <si>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</si>
  <si>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</si>
  <si>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</si>
  <si>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</si>
  <si>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</si>
  <si>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</si>
  <si>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</si>
  <si>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</si>
  <si>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</si>
  <si>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</si>
  <si>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</si>
  <si>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</si>
  <si>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</si>
  <si>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</si>
  <si>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</si>
  <si>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</si>
  <si>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</si>
  <si>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</si>
  <si>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</si>
  <si>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</si>
  <si>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</si>
  <si>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</si>
  <si>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</si>
  <si>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</si>
  <si>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</si>
  <si>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</si>
  <si>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</si>
  <si>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</si>
  <si>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</si>
  <si>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</si>
  <si>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</si>
  <si>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</si>
  <si>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</si>
  <si>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</si>
  <si>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</si>
  <si>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</si>
  <si>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</si>
  <si>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</si>
  <si>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</si>
  <si>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</si>
  <si>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</si>
  <si>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</si>
  <si>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</si>
  <si>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</si>
  <si>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</si>
  <si>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</si>
  <si>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</si>
  <si>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</si>
  <si>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</si>
  <si>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</si>
  <si>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</si>
  <si>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</si>
  <si>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</si>
  <si>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</si>
  <si>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</si>
  <si>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</si>
  <si>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</si>
  <si>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</si>
  <si>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</si>
  <si>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</si>
  <si>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</si>
  <si>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</si>
  <si>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</si>
  <si>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</si>
  <si>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</si>
  <si>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</si>
  <si>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</si>
  <si>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</si>
  <si>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</si>
  <si>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</si>
  <si>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</si>
  <si>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</si>
  <si>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</si>
  <si>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</si>
  <si>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</si>
  <si>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</si>
  <si>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</si>
  <si>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</si>
  <si>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</si>
  <si>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</si>
  <si>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</si>
  <si>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</si>
  <si>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</si>
  <si>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</si>
  <si>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</si>
  <si>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</si>
  <si>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</si>
  <si>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</si>
  <si>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</si>
  <si>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</si>
  <si>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</si>
  <si>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</si>
  <si>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</si>
  <si>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</si>
  <si>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</si>
  <si>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</si>
  <si>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</si>
  <si>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</si>
  <si>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</si>
  <si>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</si>
  <si>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</si>
  <si>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</si>
  <si>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</si>
  <si>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</si>
  <si>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</si>
  <si>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</si>
  <si>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</si>
  <si>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</si>
  <si>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</si>
  <si>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</si>
  <si>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</si>
  <si>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</si>
  <si>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</si>
  <si>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</si>
  <si>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</si>
  <si>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</si>
  <si>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</si>
  <si>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</si>
  <si>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</si>
  <si>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</si>
  <si>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</si>
  <si>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</si>
  <si>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</si>
  <si>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</si>
  <si>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</si>
  <si>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</si>
  <si>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</si>
  <si>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</si>
  <si>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</si>
  <si>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</si>
  <si>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</si>
  <si>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</si>
  <si>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</si>
  <si>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</si>
  <si>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</si>
  <si>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</si>
  <si>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</si>
  <si>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</si>
  <si>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</si>
  <si>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</si>
  <si>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</si>
  <si>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</si>
  <si>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</si>
  <si>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</si>
  <si>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</si>
  <si>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</si>
  <si>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</si>
  <si>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</si>
  <si>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</si>
  <si>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</si>
  <si>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</si>
  <si>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</si>
  <si>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</si>
  <si>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</si>
  <si>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</si>
  <si>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</si>
  <si>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</si>
  <si>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</si>
  <si>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</si>
  <si>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</si>
  <si>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</si>
  <si>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</si>
  <si>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</si>
  <si>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</si>
  <si>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</si>
  <si>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</si>
  <si>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</si>
  <si>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</si>
  <si>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</si>
  <si>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</si>
  <si>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</si>
  <si>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</si>
  <si>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</si>
  <si>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</si>
  <si>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</si>
  <si>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</si>
  <si>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</si>
  <si>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</si>
  <si>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</si>
  <si>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</si>
  <si>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</si>
  <si>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</si>
  <si>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</si>
  <si>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</si>
  <si>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</si>
  <si>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</si>
  <si>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</si>
  <si>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</si>
  <si>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</si>
  <si>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</si>
  <si>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</si>
  <si>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</si>
  <si>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</si>
  <si>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</si>
  <si>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</si>
  <si>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</si>
  <si>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</si>
  <si>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</si>
  <si>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</si>
  <si>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</si>
  <si>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</si>
  <si>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</si>
  <si>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</si>
  <si>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</si>
  <si>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</si>
  <si>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</si>
  <si>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</si>
  <si>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</si>
  <si>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</si>
  <si>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</si>
  <si>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</si>
  <si>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</si>
  <si>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</si>
  <si>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</si>
  <si>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</si>
  <si>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</si>
  <si>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</si>
  <si>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</si>
  <si>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</si>
  <si>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</si>
  <si>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</si>
  <si>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</si>
  <si>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</si>
  <si>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</si>
  <si>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</si>
  <si>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</si>
  <si>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</si>
  <si>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</si>
  <si>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</si>
  <si>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</si>
  <si>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</si>
  <si>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</si>
  <si>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</si>
  <si>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</si>
  <si>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</si>
  <si>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</si>
  <si>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</si>
  <si>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</si>
  <si>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</si>
  <si>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</si>
  <si>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</si>
  <si>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</si>
  <si>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</si>
  <si>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</si>
  <si>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</si>
  <si>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</si>
  <si>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</si>
  <si>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</si>
  <si>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</si>
  <si>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</si>
  <si>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</si>
  <si>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</si>
  <si>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</si>
  <si>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</si>
  <si>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</si>
  <si>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</si>
  <si>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</si>
  <si>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</si>
  <si>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</si>
  <si>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</si>
  <si>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</si>
  <si>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</si>
  <si>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</si>
  <si>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</si>
  <si>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</si>
  <si>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</si>
  <si>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</si>
  <si>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</si>
  <si>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</si>
  <si>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</si>
  <si>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</si>
  <si>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</si>
  <si>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</si>
  <si>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</si>
  <si>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</si>
  <si>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</si>
  <si>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</si>
  <si>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</si>
  <si>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</si>
  <si>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</si>
  <si>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</si>
  <si>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</si>
  <si>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</si>
  <si>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</si>
  <si>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</si>
  <si>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</si>
  <si>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</si>
  <si>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</si>
  <si>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</si>
  <si>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</si>
  <si>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</si>
  <si>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</si>
  <si>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</si>
  <si>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</si>
  <si>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</si>
  <si>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</si>
  <si>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</si>
  <si>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</si>
  <si>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</si>
  <si>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</si>
  <si>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</si>
  <si>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</si>
  <si>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</si>
  <si>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</si>
  <si>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</si>
  <si>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</si>
  <si>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</si>
  <si>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</si>
  <si>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</si>
  <si>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</si>
  <si>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</si>
  <si>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</si>
  <si>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</si>
  <si>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</si>
  <si>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</si>
  <si>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</si>
  <si>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</si>
  <si>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</si>
  <si>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</si>
  <si>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</si>
  <si>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</si>
  <si>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</si>
  <si>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</si>
  <si>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</si>
  <si>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</si>
  <si>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</si>
  <si>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</si>
  <si>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</si>
  <si>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</si>
  <si>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</si>
  <si>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</si>
  <si>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</si>
  <si>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</si>
  <si>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</si>
  <si>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</si>
  <si>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</si>
  <si>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</si>
  <si>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</si>
  <si>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</si>
  <si>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</si>
  <si>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</si>
  <si>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</si>
  <si>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</si>
  <si>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</si>
  <si>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</si>
  <si>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</si>
  <si>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</si>
  <si>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</si>
  <si>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</si>
  <si>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</si>
  <si>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</si>
  <si>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</si>
  <si>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</si>
  <si>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</si>
  <si>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</si>
  <si>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</si>
  <si>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</si>
  <si>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</si>
  <si>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</si>
  <si>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</si>
  <si>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</si>
  <si>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</si>
  <si>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</si>
  <si>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</si>
  <si>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</si>
  <si>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</si>
  <si>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</si>
  <si>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</si>
  <si>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</si>
  <si>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</si>
  <si>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</si>
  <si>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</si>
  <si>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</si>
  <si>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</si>
  <si>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</si>
  <si>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</si>
  <si>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</si>
  <si>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</si>
  <si>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</si>
  <si>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</si>
  <si>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</si>
  <si>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</si>
  <si>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</si>
  <si>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</si>
  <si>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</si>
  <si>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</si>
  <si>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</si>
  <si>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</si>
  <si>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</si>
  <si>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</si>
  <si>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</si>
  <si>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</si>
  <si>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</si>
  <si>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</si>
  <si>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</si>
  <si>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</si>
  <si>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</si>
  <si>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</si>
  <si>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</si>
  <si>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</si>
  <si>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</si>
  <si>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</si>
  <si>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</si>
  <si>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</si>
  <si>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</si>
  <si>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</si>
  <si>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</si>
  <si>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</si>
  <si>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</si>
  <si>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</si>
  <si>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</si>
  <si>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</si>
  <si>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</si>
  <si>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</si>
  <si>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</si>
  <si>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</si>
  <si>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</si>
  <si>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</si>
  <si>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</si>
  <si>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</si>
  <si>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</si>
  <si>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</si>
  <si>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</si>
  <si>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</si>
  <si>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</si>
  <si>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</si>
  <si>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</si>
  <si>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</si>
  <si>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</si>
  <si>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</si>
  <si>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</si>
  <si>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</si>
  <si>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</si>
  <si>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</si>
  <si>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</si>
  <si>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</si>
  <si>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</si>
  <si>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</si>
  <si>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</si>
  <si>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</si>
  <si>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</si>
  <si>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</si>
  <si>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</si>
  <si>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</si>
  <si>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</si>
  <si>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</si>
  <si>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</si>
  <si>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</si>
  <si>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</si>
  <si>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</si>
  <si>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</si>
  <si>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</si>
  <si>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</si>
  <si>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</si>
  <si>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</si>
  <si>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</si>
  <si>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</si>
  <si>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</si>
  <si>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</si>
  <si>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</si>
  <si>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</si>
  <si>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</si>
  <si>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</si>
  <si>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</si>
  <si>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</si>
  <si>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</si>
  <si>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</si>
  <si>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</si>
  <si>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</si>
  <si>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</si>
  <si>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</si>
  <si>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</si>
  <si>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</si>
  <si>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</si>
  <si>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</si>
  <si>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</si>
  <si>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</si>
  <si>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</si>
  <si>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</si>
  <si>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</si>
  <si>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</si>
  <si>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</si>
  <si>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</si>
  <si>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</si>
  <si>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</si>
  <si>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</si>
  <si>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</si>
  <si>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</si>
  <si>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</si>
  <si>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</si>
  <si>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</si>
  <si>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</si>
  <si>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</si>
  <si>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</si>
  <si>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</si>
  <si>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</si>
  <si>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</si>
  <si>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</si>
  <si>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</si>
  <si>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</si>
  <si>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</si>
  <si>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</si>
  <si>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</si>
  <si>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</si>
  <si>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</si>
  <si>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</si>
  <si>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</si>
  <si>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</si>
  <si>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</si>
  <si>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</si>
  <si>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</si>
  <si>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</si>
  <si>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</si>
  <si>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</si>
  <si>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</si>
  <si>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</si>
  <si>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</si>
  <si>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</si>
  <si>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</si>
  <si>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</si>
  <si>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</si>
  <si>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</si>
  <si>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</si>
  <si>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</si>
  <si>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</si>
  <si>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</si>
  <si>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</si>
  <si>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</si>
  <si>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</si>
  <si>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</si>
  <si>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</si>
  <si>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</si>
  <si>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</si>
  <si>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</si>
  <si>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</si>
  <si>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</si>
  <si>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</si>
  <si>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</si>
  <si>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</si>
  <si>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</si>
  <si>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</si>
  <si>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</si>
  <si>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</si>
  <si>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</si>
  <si>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</si>
  <si>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</si>
  <si>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</si>
  <si>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</si>
  <si>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</si>
  <si>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</si>
  <si>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</si>
  <si>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</si>
  <si>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</si>
  <si>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</si>
  <si>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</si>
  <si>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</si>
  <si>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</si>
  <si>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</si>
  <si>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</si>
  <si>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</si>
  <si>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</si>
  <si>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</si>
  <si>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</si>
  <si>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</si>
  <si>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</si>
  <si>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</si>
  <si>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</si>
  <si>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</si>
  <si>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</si>
  <si>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</si>
  <si>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</si>
  <si>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</si>
  <si>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</si>
  <si>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</si>
  <si>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</si>
  <si>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</si>
  <si>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</si>
  <si>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</si>
  <si>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</si>
  <si>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</si>
  <si>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</si>
  <si>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</si>
  <si>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</si>
  <si>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</si>
  <si>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</si>
  <si>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</si>
  <si>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</si>
  <si>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</si>
  <si>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</si>
  <si>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</si>
  <si>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</si>
  <si>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</si>
  <si>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</si>
  <si>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</si>
  <si>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</si>
  <si>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</si>
  <si>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</si>
  <si>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</si>
  <si>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</si>
  <si>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</si>
  <si>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</si>
  <si>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</si>
  <si>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</si>
  <si>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</si>
  <si>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</si>
  <si>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</si>
  <si>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</si>
  <si>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</si>
  <si>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</si>
  <si>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</si>
  <si>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</si>
  <si>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</si>
  <si>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</si>
  <si>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</si>
  <si>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</si>
  <si>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</si>
  <si>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</si>
  <si>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</si>
  <si>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</si>
  <si>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</si>
  <si>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</si>
  <si>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</si>
  <si>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</si>
  <si>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</si>
  <si>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</si>
  <si>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</si>
  <si>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</si>
  <si>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</si>
  <si>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</si>
  <si>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</si>
  <si>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</si>
  <si>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</si>
  <si>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</si>
  <si>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</si>
  <si>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</si>
  <si>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</si>
  <si>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</si>
  <si>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</si>
  <si>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</si>
  <si>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</si>
  <si>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</si>
  <si>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</si>
  <si>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</si>
  <si>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</si>
  <si>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</si>
  <si>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</si>
  <si>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</si>
  <si>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</si>
  <si>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</si>
  <si>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</si>
  <si>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</si>
  <si>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</si>
  <si>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</si>
  <si>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</si>
  <si>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</si>
  <si>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</si>
  <si>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</si>
  <si>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</si>
  <si>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</si>
  <si>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</si>
  <si>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</si>
  <si>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</si>
  <si>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</si>
  <si>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</si>
  <si>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</si>
  <si>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</si>
  <si>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</si>
  <si>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</si>
  <si>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</si>
  <si>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</si>
  <si>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</si>
  <si>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</si>
  <si>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</si>
  <si>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</si>
  <si>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</si>
  <si>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</si>
  <si>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</si>
  <si>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</si>
  <si>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</si>
  <si>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</si>
  <si>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</si>
  <si>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</si>
  <si>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</si>
  <si>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</si>
  <si>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</si>
  <si>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</si>
  <si>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</si>
  <si>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</si>
  <si>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</si>
  <si>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</si>
  <si>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</si>
  <si>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</si>
  <si>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</si>
  <si>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</si>
  <si>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</si>
  <si>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</si>
  <si>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</si>
  <si>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</si>
  <si>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</si>
  <si>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</si>
  <si>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</si>
  <si>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</si>
  <si>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</si>
  <si>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</si>
  <si>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</si>
  <si>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</si>
  <si>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</si>
  <si>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</si>
  <si>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</si>
  <si>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</si>
  <si>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</si>
  <si>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</si>
  <si>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</si>
  <si>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</si>
  <si>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</si>
  <si>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</si>
  <si>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</si>
  <si>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</si>
  <si>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</si>
  <si>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</si>
  <si>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</si>
  <si>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</si>
  <si>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</si>
  <si>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</si>
  <si>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</si>
  <si>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</si>
  <si>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</si>
  <si>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</si>
  <si>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</si>
  <si>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</si>
  <si>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</si>
  <si>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</si>
  <si>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</si>
  <si>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</si>
  <si>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</si>
  <si>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</si>
  <si>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</si>
  <si>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</si>
  <si>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</si>
  <si>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</si>
  <si>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</si>
  <si>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</si>
  <si>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</si>
  <si>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</si>
  <si>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</si>
  <si>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</si>
  <si>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</si>
  <si>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</si>
  <si>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</si>
  <si>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</si>
  <si>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</si>
  <si>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</si>
  <si>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</si>
  <si>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</si>
  <si>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</si>
  <si>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</si>
  <si>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</si>
  <si>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</si>
  <si>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</si>
  <si>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</si>
  <si>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</si>
  <si>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</si>
  <si>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</si>
  <si>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</si>
  <si>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</si>
  <si>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</si>
  <si>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</si>
  <si>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</si>
  <si>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</si>
  <si>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</si>
  <si>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</si>
  <si>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</si>
  <si>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</si>
  <si>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</si>
  <si>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</si>
  <si>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</si>
  <si>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</si>
  <si>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</si>
  <si>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</si>
  <si>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</si>
  <si>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</si>
  <si>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</si>
  <si>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</si>
  <si>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</si>
  <si>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</si>
  <si>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</si>
  <si>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</si>
  <si>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</si>
  <si>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</si>
  <si>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</si>
  <si>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</si>
  <si>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</si>
  <si>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</si>
  <si>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</si>
  <si>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</si>
  <si>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</si>
  <si>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</si>
  <si>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</si>
  <si>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</si>
  <si>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</si>
  <si>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</si>
  <si>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</si>
  <si>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</si>
  <si>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</si>
  <si>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</si>
  <si>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</si>
  <si>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</si>
  <si>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</si>
  <si>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</si>
  <si>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</si>
  <si>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</si>
  <si>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</si>
  <si>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</si>
  <si>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</si>
  <si>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</si>
  <si>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</si>
  <si>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</si>
  <si>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</si>
  <si>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</si>
  <si>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</si>
  <si>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</si>
  <si>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</si>
  <si>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</si>
  <si>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</si>
  <si>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</si>
  <si>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</si>
  <si>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</si>
  <si>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</si>
  <si>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</si>
  <si>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</si>
  <si>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</si>
  <si>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</si>
  <si>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</si>
  <si>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</si>
  <si>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</si>
  <si>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</si>
  <si>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</si>
  <si>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</si>
  <si>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</si>
  <si>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</si>
  <si>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</si>
  <si>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</si>
  <si>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</si>
  <si>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</si>
  <si>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</si>
  <si>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</si>
  <si>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</si>
  <si>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</si>
  <si>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</si>
  <si>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</si>
  <si>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</si>
  <si>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</si>
  <si>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</si>
  <si>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</si>
  <si>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</si>
  <si>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</si>
  <si>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</si>
  <si>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</si>
  <si>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</si>
  <si>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</si>
  <si>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</si>
  <si>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</si>
  <si>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</si>
  <si>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</si>
  <si>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</si>
  <si>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</si>
  <si>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</si>
  <si>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</si>
  <si>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</si>
  <si>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</si>
  <si>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</si>
  <si>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</si>
  <si>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</si>
  <si>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</si>
  <si>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</si>
  <si>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</si>
  <si>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</si>
  <si>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</si>
  <si>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</si>
  <si>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</si>
  <si>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</si>
  <si>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</si>
  <si>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</si>
  <si>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</si>
  <si>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</si>
  <si>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</si>
  <si>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</si>
  <si>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</si>
  <si>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</si>
  <si>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</si>
  <si>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</si>
  <si>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</si>
  <si>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</si>
  <si>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</si>
  <si>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</si>
  <si>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</si>
  <si>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</si>
  <si>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</si>
  <si>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</si>
  <si>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</si>
  <si>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</si>
  <si>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</si>
  <si>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</si>
  <si>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</si>
  <si>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</si>
  <si>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</si>
  <si>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</si>
  <si>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</si>
  <si>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</si>
  <si>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</si>
  <si>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</si>
  <si>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</si>
  <si>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</si>
  <si>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</si>
  <si>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</si>
  <si>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</si>
  <si>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</si>
  <si>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</si>
  <si>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</si>
  <si>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</si>
  <si>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</si>
  <si>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</si>
  <si>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</si>
  <si>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</si>
  <si>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</si>
  <si>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</si>
  <si>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</si>
  <si>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</si>
  <si>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</si>
  <si>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</si>
  <si>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</si>
  <si>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</si>
  <si>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</si>
  <si>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</si>
  <si>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</si>
  <si>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</si>
  <si>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</si>
  <si>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</si>
  <si>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</si>
  <si>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</si>
  <si>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</si>
  <si>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</si>
  <si>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</si>
  <si>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</si>
  <si>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</si>
  <si>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</si>
  <si>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</si>
  <si>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</si>
  <si>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</si>
  <si>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</si>
  <si>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</si>
  <si>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</si>
  <si>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</si>
  <si>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</si>
  <si>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</si>
  <si>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</si>
  <si>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</si>
  <si>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</si>
  <si>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</si>
  <si>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</si>
  <si>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</si>
  <si>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</si>
  <si>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</si>
  <si>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</si>
  <si>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</si>
  <si>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</si>
  <si>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</si>
  <si>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</si>
  <si>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</si>
  <si>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</si>
  <si>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</si>
  <si>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</si>
  <si>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</si>
  <si>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</si>
  <si>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</si>
  <si>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</si>
  <si>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</si>
  <si>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</si>
  <si>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</si>
  <si>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</si>
  <si>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</si>
  <si>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</si>
  <si>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</si>
  <si>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</si>
  <si>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</si>
  <si>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</si>
  <si>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</si>
  <si>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</si>
  <si>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</si>
  <si>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</si>
  <si>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</si>
  <si>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</si>
  <si>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</si>
  <si>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</si>
  <si>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</si>
  <si>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</si>
  <si>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</si>
  <si>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</si>
  <si>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</si>
  <si>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</si>
  <si>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</si>
  <si>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</si>
  <si>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</si>
  <si>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</si>
  <si>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</si>
  <si>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</si>
  <si>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</si>
  <si>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</si>
  <si>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</si>
  <si>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</si>
  <si>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</si>
  <si>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</si>
  <si>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</si>
  <si>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</si>
  <si>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</si>
  <si>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</si>
  <si>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</si>
  <si>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</si>
  <si>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</si>
  <si>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</si>
  <si>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</si>
  <si>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</si>
  <si>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</si>
  <si>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</si>
  <si>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</si>
  <si>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</si>
  <si>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</si>
  <si>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</si>
  <si>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</si>
  <si>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</si>
  <si>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</si>
  <si>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</si>
  <si>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</si>
  <si>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</si>
  <si>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</si>
  <si>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</si>
  <si>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</si>
  <si>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</si>
  <si>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</si>
  <si>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</si>
  <si>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</si>
  <si>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</si>
  <si>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</si>
  <si>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</si>
  <si>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</si>
  <si>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</si>
  <si>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</si>
  <si>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</si>
  <si>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</si>
  <si>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</si>
  <si>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</si>
  <si>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</si>
  <si>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</si>
  <si>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</si>
  <si>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</si>
  <si>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</si>
  <si>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</si>
  <si>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</si>
  <si>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</si>
  <si>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</si>
  <si>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</si>
  <si>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</si>
  <si>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</si>
  <si>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</si>
  <si>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</si>
  <si>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</si>
  <si>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</si>
  <si>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</si>
  <si>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</si>
  <si>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</si>
  <si>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</si>
  <si>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</si>
  <si>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</si>
  <si>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</si>
  <si>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</si>
  <si>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</si>
  <si>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</si>
  <si>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</si>
  <si>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</si>
  <si>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</si>
  <si>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</si>
  <si>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</si>
  <si>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</si>
  <si>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</si>
  <si>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</si>
  <si>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</si>
  <si>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</si>
  <si>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</si>
  <si>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</si>
  <si>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</si>
  <si>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</si>
  <si>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</si>
  <si>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</si>
  <si>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</si>
  <si>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</si>
  <si>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</si>
  <si>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</si>
  <si>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</si>
  <si>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</si>
  <si>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</si>
  <si>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</si>
  <si>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</si>
  <si>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</si>
  <si>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</si>
  <si>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</si>
  <si>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</si>
  <si>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</si>
  <si>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</si>
  <si>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</si>
  <si>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</si>
  <si>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</si>
  <si>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</si>
  <si>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</si>
  <si>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</si>
  <si>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</si>
  <si>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</si>
  <si>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</si>
  <si>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</si>
  <si>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</si>
  <si>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</si>
  <si>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</si>
  <si>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</si>
  <si>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</si>
  <si>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</si>
  <si>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</si>
  <si>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</si>
  <si>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</si>
  <si>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</si>
  <si>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</si>
  <si>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</si>
  <si>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</si>
  <si>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</si>
  <si>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</si>
  <si>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</si>
  <si>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</si>
  <si>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</si>
  <si>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</si>
  <si>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</si>
  <si>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</si>
  <si>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</si>
  <si>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</si>
  <si>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</si>
  <si>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</si>
  <si>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</si>
  <si>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</si>
  <si>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</si>
  <si>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</si>
  <si>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</si>
  <si>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</si>
  <si>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</si>
  <si>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</si>
  <si>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</si>
  <si>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</si>
  <si>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</si>
  <si>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</si>
  <si>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</si>
  <si>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</si>
  <si>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</si>
  <si>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</si>
  <si>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</si>
  <si>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</si>
  <si>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</si>
  <si>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</si>
  <si>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</si>
  <si>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</si>
  <si>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</si>
  <si>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</si>
  <si>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</si>
  <si>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</si>
  <si>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</si>
  <si>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</si>
  <si>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</si>
  <si>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</si>
  <si>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</si>
  <si>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</si>
  <si>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</si>
  <si>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</si>
  <si>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</si>
  <si>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</si>
  <si>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</si>
  <si>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</si>
  <si>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</si>
  <si>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</si>
  <si>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</si>
  <si>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</si>
  <si>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</si>
  <si>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</si>
  <si>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</si>
  <si>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</si>
  <si>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</si>
  <si>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</si>
  <si>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</si>
  <si>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</si>
  <si>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</si>
  <si>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</si>
  <si>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</si>
  <si>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</si>
  <si>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</si>
  <si>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</si>
  <si>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</si>
  <si>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</si>
  <si>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</si>
  <si>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</si>
  <si>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</si>
  <si>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</si>
  <si>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</si>
  <si>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</si>
  <si>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</si>
  <si>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</si>
  <si>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</si>
  <si>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</si>
  <si>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</si>
  <si>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</si>
  <si>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</si>
  <si>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</si>
  <si>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</si>
  <si>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</si>
  <si>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</si>
  <si>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</si>
  <si>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</si>
  <si>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</si>
  <si>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</si>
  <si>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</si>
  <si>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</si>
  <si>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</si>
  <si>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</si>
  <si>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</si>
  <si>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</si>
  <si>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</si>
  <si>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</si>
  <si>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</si>
  <si>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</si>
  <si>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</si>
  <si>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</si>
  <si>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</si>
  <si>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</si>
  <si>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</si>
  <si>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</si>
  <si>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</si>
  <si>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</si>
  <si>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</si>
  <si>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</si>
  <si>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</si>
  <si>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</si>
  <si>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</si>
  <si>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</si>
  <si>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</si>
  <si>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</si>
  <si>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</si>
  <si>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</si>
  <si>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</si>
  <si>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</si>
  <si>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</si>
  <si>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</si>
  <si>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</si>
  <si>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</si>
  <si>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</si>
  <si>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</si>
  <si>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</si>
  <si>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</si>
  <si>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</si>
  <si>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</si>
  <si>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</si>
  <si>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</si>
  <si>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</si>
  <si>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</si>
  <si>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</si>
  <si>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</si>
  <si>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</si>
  <si>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</si>
  <si>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</si>
  <si>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</si>
  <si>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</si>
  <si>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</si>
  <si>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</si>
  <si>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</si>
  <si>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</si>
  <si>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</si>
  <si>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</si>
  <si>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</si>
  <si>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</si>
  <si>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</si>
  <si>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</si>
  <si>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</si>
  <si>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</si>
  <si>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</si>
  <si>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</si>
  <si>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</si>
  <si>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</si>
  <si>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</si>
  <si>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</si>
  <si>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</si>
  <si>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</si>
  <si>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</si>
  <si>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</si>
  <si>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</si>
  <si>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</si>
  <si>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</si>
  <si>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</si>
  <si>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</si>
  <si>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</si>
  <si>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</si>
  <si>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</si>
  <si>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</si>
  <si>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</si>
  <si>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</si>
  <si>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</si>
  <si>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</si>
  <si>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</si>
  <si>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</si>
  <si>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</si>
  <si>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</si>
  <si>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</si>
  <si>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</si>
  <si>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</si>
  <si>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</si>
  <si>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</si>
  <si>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</si>
  <si>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</si>
  <si>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</si>
  <si>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</si>
  <si>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</si>
  <si>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</si>
  <si>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</si>
  <si>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</si>
  <si>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</si>
  <si>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</si>
  <si>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</si>
  <si>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</si>
  <si>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</si>
  <si>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</si>
  <si>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</si>
  <si>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</si>
  <si>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</si>
  <si>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</si>
  <si>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</si>
  <si>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</si>
  <si>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</si>
  <si>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</si>
  <si>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</si>
  <si>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</si>
  <si>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</si>
  <si>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</si>
  <si>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</si>
  <si>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</si>
  <si>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</si>
  <si>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</si>
  <si>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</si>
  <si>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</si>
  <si>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</si>
  <si>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</si>
  <si>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</si>
  <si>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</si>
  <si>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</si>
  <si>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</si>
  <si>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</si>
  <si>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</si>
  <si>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</si>
  <si>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</si>
  <si>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</si>
  <si>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</si>
  <si>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</si>
  <si>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</si>
  <si>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</si>
  <si>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</si>
  <si>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</si>
  <si>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</si>
  <si>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</si>
  <si>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</si>
  <si>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</si>
  <si>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</si>
  <si>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</si>
  <si>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</si>
  <si>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</si>
  <si>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</si>
  <si>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</si>
  <si>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</si>
  <si>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</si>
  <si>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</si>
  <si>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</si>
  <si>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</si>
  <si>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</si>
  <si>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</si>
  <si>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</si>
  <si>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</si>
  <si>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</si>
  <si>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</si>
  <si>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</si>
  <si>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</si>
  <si>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</si>
  <si>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</si>
  <si>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</si>
  <si>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</si>
  <si>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</si>
  <si>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</si>
  <si>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</si>
  <si>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</si>
  <si>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</si>
  <si>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</si>
  <si>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</si>
  <si>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</si>
  <si>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</si>
  <si>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</si>
  <si>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</si>
  <si>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</si>
  <si>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</si>
  <si>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</si>
  <si>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</si>
  <si>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</si>
  <si>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</si>
  <si>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</si>
  <si>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</si>
  <si>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</si>
  <si>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</si>
  <si>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</si>
  <si>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</si>
  <si>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</si>
  <si>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</si>
  <si>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</si>
  <si>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</si>
  <si>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</si>
  <si>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</si>
  <si>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</si>
  <si>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</si>
  <si>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</si>
  <si>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</si>
  <si>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</si>
  <si>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</si>
  <si>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</si>
  <si>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</si>
  <si>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</si>
  <si>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</si>
  <si>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</si>
  <si>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</si>
  <si>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</si>
  <si>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</si>
  <si>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</si>
  <si>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</si>
  <si>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</si>
  <si>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</si>
  <si>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</si>
  <si>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</si>
  <si>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</si>
  <si>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</si>
  <si>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</si>
  <si>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</si>
  <si>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</si>
  <si>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</si>
  <si>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</si>
  <si>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</si>
  <si>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</si>
  <si>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</si>
  <si>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</si>
  <si>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</si>
  <si>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</si>
  <si>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</si>
  <si>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</si>
  <si>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</si>
  <si>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</si>
  <si>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</si>
  <si>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</si>
  <si>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</si>
  <si>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</si>
  <si>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</si>
  <si>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</si>
  <si>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</si>
  <si>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</si>
  <si>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</si>
  <si>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</si>
  <si>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</si>
  <si>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</si>
  <si>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</si>
  <si>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</si>
  <si>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</si>
  <si>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</si>
  <si>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</si>
  <si>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</si>
  <si>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</si>
  <si>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</si>
  <si>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</si>
  <si>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</si>
  <si>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</si>
  <si>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</si>
  <si>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</si>
  <si>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</si>
  <si>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</si>
  <si>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</si>
  <si>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</si>
  <si>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</si>
  <si>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</si>
  <si>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</si>
  <si>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</si>
  <si>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</si>
  <si>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</si>
  <si>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</si>
  <si>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</si>
  <si>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</si>
  <si>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</si>
  <si>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</si>
  <si>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</si>
  <si>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</si>
  <si>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</si>
  <si>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</si>
  <si>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</si>
  <si>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</si>
  <si>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</si>
  <si>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</si>
  <si>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</si>
  <si>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</si>
  <si>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</si>
  <si>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</si>
  <si>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</si>
  <si>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</si>
  <si>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</si>
  <si>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</si>
  <si>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</si>
  <si>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</si>
  <si>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</si>
  <si>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</si>
  <si>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</si>
  <si>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</si>
  <si>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</si>
  <si>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</si>
  <si>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</si>
  <si>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</si>
  <si>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</si>
  <si>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</si>
  <si>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</si>
  <si>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</si>
  <si>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</si>
  <si>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</si>
  <si>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</si>
  <si>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</si>
  <si>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</si>
  <si>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</si>
  <si>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</si>
  <si>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</si>
  <si>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</si>
  <si>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</si>
  <si>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</si>
  <si>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</si>
  <si>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</si>
  <si>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</si>
  <si>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</si>
  <si>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</si>
  <si>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</si>
  <si>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</si>
  <si>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</si>
  <si>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</si>
  <si>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</si>
  <si>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</si>
  <si>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</si>
  <si>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</si>
  <si>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</si>
  <si>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</si>
  <si>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</si>
  <si>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</si>
  <si>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</si>
  <si>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</si>
  <si>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</si>
  <si>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</si>
  <si>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</si>
  <si>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</si>
  <si>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</si>
  <si>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</si>
  <si>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</si>
  <si>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</si>
  <si>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</si>
  <si>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</si>
  <si>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</si>
  <si>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</si>
  <si>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</si>
  <si>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</si>
  <si>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</si>
  <si>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</si>
  <si>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</si>
  <si>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</si>
  <si>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</si>
  <si>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</si>
  <si>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</si>
  <si>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</si>
  <si>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</si>
  <si>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</si>
  <si>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</si>
  <si>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</si>
  <si>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</si>
  <si>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</si>
  <si>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</si>
  <si>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</si>
  <si>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</si>
  <si>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</si>
  <si>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</si>
  <si>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</si>
  <si>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</si>
  <si>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</si>
  <si>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</si>
  <si>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</si>
  <si>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</si>
  <si>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</si>
  <si>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</si>
  <si>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</si>
  <si>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</si>
  <si>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</si>
  <si>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</si>
  <si>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</si>
  <si>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</si>
  <si>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</si>
  <si>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</si>
  <si>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</si>
  <si>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</si>
  <si>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</si>
  <si>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</si>
  <si>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</si>
  <si>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</si>
  <si>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</si>
  <si>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</si>
  <si>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</si>
  <si>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</si>
  <si>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</si>
  <si>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</si>
  <si>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</si>
  <si>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</si>
  <si>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</si>
  <si>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</si>
  <si>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</si>
  <si>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</si>
  <si>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</si>
  <si>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</si>
  <si>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</si>
  <si>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</si>
  <si>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</si>
  <si>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</si>
  <si>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</si>
  <si>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</si>
  <si>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</si>
  <si>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</si>
  <si>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</si>
  <si>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</si>
  <si>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</si>
  <si>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</si>
  <si>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</si>
  <si>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</si>
  <si>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</si>
  <si>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</si>
  <si>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</si>
  <si>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</si>
  <si>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</si>
  <si>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</si>
  <si>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</si>
  <si>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</si>
  <si>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</si>
  <si>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</si>
  <si>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</si>
  <si>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</si>
  <si>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</si>
  <si>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</si>
  <si>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</si>
  <si>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</si>
  <si>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</si>
  <si>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</si>
  <si>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</si>
  <si>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</si>
  <si>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</si>
  <si>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</si>
  <si>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</si>
  <si>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</si>
  <si>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</si>
  <si>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</si>
  <si>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</si>
  <si>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</si>
  <si>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</si>
  <si>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</si>
  <si>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</si>
  <si>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</si>
  <si>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</si>
  <si>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</si>
  <si>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</si>
  <si>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</si>
  <si>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</si>
  <si>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</si>
  <si>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</si>
  <si>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</si>
  <si>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</si>
  <si>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</si>
  <si>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</si>
  <si>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</si>
  <si>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</si>
  <si>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</si>
  <si>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</si>
  <si>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</si>
  <si>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</si>
  <si>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</si>
  <si>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</si>
  <si>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</si>
  <si>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</si>
  <si>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</si>
  <si>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</si>
  <si>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</si>
  <si>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</si>
  <si>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</si>
  <si>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</si>
  <si>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</si>
  <si>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</si>
  <si>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</si>
  <si>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</si>
  <si>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</si>
  <si>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</si>
  <si>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</si>
  <si>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</si>
  <si>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</si>
  <si>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</si>
  <si>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</si>
  <si>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</si>
  <si>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</si>
  <si>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</si>
  <si>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</si>
  <si>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</si>
  <si>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</si>
  <si>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</si>
  <si>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</si>
  <si>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</si>
  <si>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</si>
  <si>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</si>
  <si>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</si>
  <si>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</si>
  <si>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</si>
  <si>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</si>
  <si>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</si>
  <si>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</si>
  <si>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</si>
  <si>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</si>
  <si>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</si>
  <si>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</si>
  <si>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</si>
  <si>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</si>
  <si>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</si>
  <si>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</si>
  <si>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</si>
  <si>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</si>
  <si>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</si>
  <si>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</si>
  <si>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</si>
  <si>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</si>
  <si>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</si>
  <si>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</si>
  <si>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</si>
  <si>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</si>
  <si>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</si>
  <si>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</si>
  <si>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</si>
  <si>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</si>
  <si>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</si>
  <si>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</si>
  <si>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</si>
  <si>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</si>
  <si>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</si>
  <si>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</si>
  <si>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</si>
  <si>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</si>
  <si>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</si>
  <si>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</si>
  <si>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</si>
  <si>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</si>
  <si>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</si>
  <si>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</si>
  <si>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</si>
  <si>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</si>
  <si>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</si>
  <si>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</si>
  <si>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</si>
  <si>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</si>
  <si>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</si>
  <si>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</si>
  <si>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</si>
  <si>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</si>
  <si>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</si>
  <si>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</si>
  <si>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</si>
  <si>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</si>
  <si>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</si>
  <si>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</si>
  <si>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</si>
  <si>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</si>
  <si>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</si>
  <si>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</si>
  <si>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</si>
  <si>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</si>
  <si>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</si>
  <si>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</si>
  <si>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</si>
  <si>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</si>
  <si>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</si>
  <si>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</si>
  <si>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</si>
  <si>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</si>
  <si>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</si>
  <si>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</si>
  <si>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</si>
  <si>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</si>
  <si>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</si>
  <si>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</si>
  <si>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</si>
  <si>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</si>
  <si>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</si>
  <si>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</si>
  <si>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</si>
  <si>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</si>
  <si>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</si>
  <si>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</si>
  <si>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</si>
  <si>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</si>
  <si>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</si>
  <si>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</si>
  <si>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</si>
  <si>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</si>
  <si>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</si>
  <si>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</si>
  <si>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</si>
  <si>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</si>
  <si>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</si>
  <si>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</si>
  <si>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</si>
  <si>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</si>
  <si>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</si>
  <si>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</si>
  <si>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</si>
  <si>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</si>
  <si>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</si>
  <si>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</si>
  <si>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</si>
  <si>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</si>
  <si>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</si>
  <si>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</si>
  <si>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</si>
  <si>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</si>
  <si>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</si>
  <si>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</si>
  <si>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</si>
  <si>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</si>
  <si>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</si>
  <si>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</si>
  <si>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</si>
  <si>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</si>
  <si>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</si>
  <si>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</si>
  <si>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</si>
  <si>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</si>
  <si>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</si>
  <si>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</si>
  <si>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</si>
  <si>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</si>
  <si>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</si>
  <si>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</si>
  <si>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</si>
  <si>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</si>
  <si>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</si>
  <si>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</si>
  <si>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</si>
  <si>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</si>
  <si>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</si>
  <si>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</si>
  <si>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</si>
  <si>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</si>
  <si>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</si>
  <si>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</si>
  <si>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</si>
  <si>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</si>
  <si>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</si>
  <si>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</si>
  <si>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</si>
  <si>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</si>
  <si>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</si>
  <si>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</si>
  <si>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</si>
  <si>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</si>
  <si>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</si>
  <si>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</si>
  <si>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</si>
  <si>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</si>
  <si>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</si>
  <si>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</si>
  <si>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</si>
  <si>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</si>
  <si>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</si>
  <si>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</si>
  <si>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</si>
  <si>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</si>
  <si>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</si>
  <si>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</si>
  <si>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</si>
  <si>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</si>
  <si>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</si>
  <si>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</si>
  <si>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</si>
  <si>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</si>
  <si>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</si>
  <si>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</si>
  <si>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</si>
  <si>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</si>
  <si>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</si>
  <si>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</si>
  <si>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</si>
  <si>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</si>
  <si>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</si>
  <si>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</si>
  <si>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</si>
  <si>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</si>
  <si>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</si>
  <si>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</si>
  <si>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</si>
  <si>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</si>
  <si>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</si>
  <si>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</si>
  <si>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</si>
  <si>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</si>
  <si>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</si>
  <si>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</si>
  <si>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</si>
  <si>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</si>
  <si>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</si>
  <si>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</si>
  <si>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</si>
  <si>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</si>
  <si>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</si>
  <si>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</si>
  <si>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</si>
  <si>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</si>
  <si>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</si>
  <si>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</si>
  <si>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</si>
  <si>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</si>
  <si>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</si>
  <si>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</si>
  <si>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</si>
  <si>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</si>
  <si>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</si>
  <si>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</si>
  <si>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</si>
  <si>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</si>
  <si>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</si>
  <si>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</si>
  <si>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</si>
  <si>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</si>
  <si>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</si>
  <si>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</si>
  <si>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</si>
  <si>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</si>
  <si>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</si>
  <si>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</si>
  <si>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</si>
  <si>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</si>
  <si>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</si>
  <si>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</si>
  <si>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</si>
  <si>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</si>
  <si>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</si>
  <si>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</si>
  <si>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</si>
  <si>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</si>
  <si>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</si>
  <si>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</si>
  <si>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</si>
  <si>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</si>
  <si>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</si>
  <si>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</si>
  <si>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</si>
  <si>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</si>
  <si>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</si>
  <si>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</si>
  <si>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</si>
  <si>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</si>
  <si>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</si>
  <si>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</si>
  <si>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</si>
  <si>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</si>
  <si>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</si>
  <si>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</si>
  <si>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</si>
  <si>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</si>
  <si>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</si>
  <si>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</si>
  <si>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</si>
  <si>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</si>
  <si>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</si>
  <si>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</si>
  <si>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</si>
  <si>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</si>
  <si>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</si>
  <si>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</si>
  <si>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</si>
  <si>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</si>
  <si>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</si>
  <si>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</si>
  <si>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</si>
  <si>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</si>
  <si>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</si>
  <si>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</si>
  <si>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</si>
  <si>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</si>
  <si>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</si>
  <si>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</si>
  <si>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</si>
  <si>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</si>
  <si>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</si>
  <si>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</si>
  <si>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</si>
  <si>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</si>
  <si>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</si>
  <si>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</si>
  <si>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</si>
  <si>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</si>
  <si>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</si>
  <si>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</si>
  <si>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</si>
  <si>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</si>
  <si>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</si>
  <si>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</si>
  <si>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</si>
  <si>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</si>
  <si>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</si>
  <si>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</si>
  <si>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</si>
  <si>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</si>
  <si>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</si>
  <si>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</si>
  <si>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</si>
  <si>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</si>
  <si>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</si>
  <si>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</si>
  <si>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</si>
  <si>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</si>
  <si>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</si>
  <si>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</si>
  <si>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</si>
  <si>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</si>
  <si>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</si>
  <si>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</si>
  <si>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</si>
  <si>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</si>
  <si>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</si>
  <si>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</si>
  <si>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</si>
  <si>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</si>
  <si>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</si>
  <si>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</si>
  <si>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</si>
  <si>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</si>
  <si>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</si>
  <si>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</si>
  <si>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</si>
  <si>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</si>
  <si>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</si>
  <si>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</si>
  <si>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</si>
  <si>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</si>
  <si>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</si>
  <si>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</si>
  <si>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</si>
  <si>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</si>
  <si>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</si>
  <si>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</si>
  <si>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</si>
  <si>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</si>
  <si>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</si>
  <si>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</si>
  <si>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</si>
  <si>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</si>
  <si>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</si>
  <si>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</si>
  <si>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</si>
  <si>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</si>
  <si>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</si>
  <si>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</si>
  <si>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</si>
  <si>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</si>
  <si>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</si>
  <si>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</si>
  <si>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</si>
  <si>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</si>
  <si>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</si>
  <si>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</si>
  <si>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</si>
  <si>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</si>
  <si>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</si>
  <si>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</si>
  <si>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</si>
  <si>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</si>
  <si>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</si>
  <si>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</si>
  <si>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</si>
  <si>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</si>
  <si>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</si>
  <si>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</si>
  <si>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</si>
  <si>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</si>
  <si>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</si>
  <si>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</si>
  <si>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</si>
  <si>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</si>
  <si>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</si>
  <si>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</si>
  <si>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</si>
  <si>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</si>
  <si>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</si>
  <si>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</si>
  <si>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</si>
  <si>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</si>
  <si>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</si>
  <si>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</si>
  <si>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</si>
  <si>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</si>
  <si>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</si>
  <si>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</si>
  <si>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</si>
  <si>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</si>
  <si>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</si>
  <si>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</si>
  <si>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</si>
  <si>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</si>
  <si>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</si>
  <si>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</si>
  <si>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</si>
  <si>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</si>
  <si>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</si>
  <si>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</si>
  <si>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</si>
  <si>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</si>
  <si>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</si>
  <si>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</si>
  <si>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</si>
  <si>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</si>
  <si>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</si>
  <si>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</si>
  <si>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</si>
  <si>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</si>
  <si>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</si>
  <si>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</si>
  <si>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</si>
  <si>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</si>
  <si>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</si>
  <si>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</si>
  <si>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</si>
  <si>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</si>
  <si>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</si>
  <si>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</si>
  <si>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</si>
  <si>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</si>
  <si>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</si>
  <si>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</si>
  <si>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</si>
  <si>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</si>
  <si>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</si>
  <si>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</si>
  <si>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</si>
  <si>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</si>
  <si>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</si>
  <si>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</si>
  <si>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</si>
  <si>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</si>
  <si>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</si>
  <si>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</si>
  <si>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</si>
  <si>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</si>
  <si>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</si>
  <si>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</si>
  <si>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</si>
  <si>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</si>
  <si>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</si>
  <si>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</si>
  <si>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</si>
  <si>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</si>
  <si>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</si>
  <si>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</si>
  <si>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</si>
  <si>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</si>
  <si>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</si>
  <si>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</si>
  <si>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</si>
  <si>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</si>
  <si>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</si>
  <si>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</si>
  <si>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</si>
  <si>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</si>
  <si>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</si>
  <si>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</si>
  <si>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</si>
  <si>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</si>
  <si>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</si>
  <si>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</si>
  <si>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</si>
  <si>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</si>
  <si>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</si>
  <si>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</si>
  <si>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</si>
  <si>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</si>
  <si>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</si>
  <si>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</si>
  <si>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</si>
  <si>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</si>
  <si>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</si>
  <si>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</si>
  <si>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</si>
  <si>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</si>
  <si>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</si>
  <si>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</si>
  <si>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</si>
  <si>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</si>
  <si>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</si>
  <si>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</si>
  <si>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</si>
  <si>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</si>
  <si>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</si>
  <si>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</si>
  <si>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</si>
  <si>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</si>
  <si>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</si>
  <si>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</si>
  <si>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</si>
  <si>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</si>
  <si>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</si>
  <si>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</si>
  <si>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</si>
  <si>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</si>
  <si>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</si>
  <si>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</si>
  <si>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</si>
  <si>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</si>
  <si>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</si>
  <si>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</si>
  <si>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</si>
  <si>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</si>
  <si>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</si>
  <si>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</si>
  <si>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</si>
  <si>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</si>
  <si>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</si>
  <si>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</si>
  <si>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</si>
  <si>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</si>
  <si>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</si>
  <si>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</si>
  <si>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</si>
  <si>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</si>
  <si>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</si>
  <si>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</si>
  <si>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</si>
  <si>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</si>
  <si>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</si>
  <si>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</si>
  <si>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</si>
  <si>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</si>
  <si>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</si>
  <si>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</si>
  <si>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</si>
  <si>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</si>
  <si>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</si>
  <si>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</si>
  <si>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</si>
  <si>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</si>
  <si>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</si>
  <si>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</si>
  <si>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</si>
  <si>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</si>
  <si>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</si>
  <si>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</si>
  <si>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</si>
  <si>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</si>
  <si>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</si>
  <si>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</si>
  <si>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</si>
  <si>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</si>
  <si>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</si>
  <si>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</si>
  <si>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</si>
  <si>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</si>
  <si>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</si>
  <si>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</si>
  <si>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</si>
  <si>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</si>
  <si>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</si>
  <si>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</si>
  <si>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</si>
  <si>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</si>
  <si>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</si>
  <si>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</si>
  <si>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</si>
  <si>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</si>
  <si>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</si>
  <si>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</si>
  <si>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</si>
  <si>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</si>
  <si>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</si>
  <si>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</si>
  <si>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</si>
  <si>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</si>
  <si>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</si>
  <si>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</si>
  <si>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</si>
  <si>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</si>
  <si>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</si>
  <si>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</si>
  <si>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</si>
  <si>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</si>
  <si>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</si>
  <si>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</si>
  <si>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</si>
  <si>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</si>
  <si>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</si>
  <si>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</si>
  <si>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</si>
  <si>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</si>
  <si>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</si>
  <si>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</si>
  <si>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</si>
  <si>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</si>
  <si>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</si>
  <si>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</si>
  <si>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</si>
  <si>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</si>
  <si>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</si>
  <si>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</si>
  <si>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</si>
  <si>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</si>
  <si>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</si>
  <si>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</si>
  <si>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</si>
  <si>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</si>
  <si>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</si>
  <si>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</si>
  <si>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</si>
  <si>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</si>
  <si>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</si>
  <si>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</si>
  <si>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</si>
  <si>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</si>
  <si>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</si>
  <si>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</si>
  <si>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</si>
  <si>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</si>
  <si>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</si>
  <si>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</si>
  <si>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</si>
  <si>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</si>
  <si>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</si>
  <si>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</si>
  <si>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</si>
  <si>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</si>
  <si>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</si>
  <si>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</si>
  <si>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</si>
  <si>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</si>
  <si>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</si>
  <si>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</si>
  <si>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</si>
  <si>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</si>
  <si>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</si>
  <si>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</si>
  <si>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</si>
  <si>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</si>
  <si>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</si>
  <si>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</si>
  <si>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</si>
  <si>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</si>
  <si>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</si>
  <si>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</si>
  <si>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</si>
  <si>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</si>
  <si>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</si>
  <si>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</si>
  <si>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</si>
  <si>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</si>
  <si>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</si>
  <si>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</si>
  <si>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</si>
  <si>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</si>
  <si>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</si>
  <si>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</si>
  <si>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</si>
  <si>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</si>
  <si>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</si>
  <si>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</si>
  <si>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</si>
  <si>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</si>
  <si>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</si>
  <si>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</si>
  <si>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</si>
  <si>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</si>
  <si>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</si>
  <si>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</si>
  <si>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</si>
  <si>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</si>
  <si>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</si>
  <si>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</si>
  <si>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</si>
  <si>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</si>
  <si>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</si>
  <si>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</si>
  <si>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</si>
  <si>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</si>
  <si>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</si>
  <si>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</si>
  <si>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</si>
  <si>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</si>
  <si>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</si>
  <si>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</si>
  <si>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</si>
  <si>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</si>
  <si>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</si>
  <si>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</si>
  <si>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</si>
  <si>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</si>
  <si>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</si>
  <si>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</si>
  <si>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</si>
  <si>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</si>
  <si>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</si>
  <si>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</si>
  <si>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</si>
  <si>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</si>
  <si>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</si>
  <si>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</si>
  <si>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</si>
  <si>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</si>
  <si>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</si>
  <si>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</si>
  <si>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</si>
  <si>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</si>
  <si>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</si>
  <si>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</si>
  <si>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</si>
  <si>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</si>
  <si>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</si>
  <si>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</si>
  <si>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</si>
  <si>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</si>
  <si>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</si>
  <si>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</si>
  <si>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</si>
  <si>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</si>
  <si>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</si>
  <si>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</si>
  <si>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</si>
  <si>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</si>
  <si>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</si>
  <si>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</si>
  <si>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</si>
  <si>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</si>
  <si>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</si>
  <si>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</si>
  <si>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</si>
  <si>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</si>
  <si>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</si>
  <si>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</si>
  <si>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</si>
  <si>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</si>
  <si>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</si>
  <si>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</si>
  <si>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</si>
  <si>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</si>
  <si>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</si>
  <si>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</si>
  <si>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</si>
  <si>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</si>
  <si>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</si>
  <si>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</si>
  <si>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</si>
  <si>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</si>
  <si>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</si>
  <si>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</si>
  <si>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</si>
  <si>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</si>
  <si>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</si>
  <si>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</si>
  <si>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</si>
  <si>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</si>
  <si>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</si>
  <si>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</si>
  <si>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</si>
  <si>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</si>
  <si>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</si>
  <si>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</si>
  <si>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</si>
  <si>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</si>
  <si>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</si>
  <si>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</si>
  <si>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</si>
  <si>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</si>
  <si>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</si>
  <si>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</si>
  <si>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</si>
  <si>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</si>
  <si>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</si>
  <si>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</si>
  <si>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</si>
  <si>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</si>
  <si>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</si>
  <si>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</si>
  <si>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</si>
  <si>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</si>
  <si>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</si>
  <si>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</si>
  <si>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</si>
  <si>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</si>
  <si>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</si>
  <si>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</si>
  <si>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</si>
  <si>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</si>
  <si>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</si>
  <si>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</si>
  <si>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</si>
  <si>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</si>
  <si>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</si>
  <si>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</si>
  <si>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</si>
  <si>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</si>
  <si>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</si>
  <si>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</si>
  <si>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</si>
  <si>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</si>
  <si>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</si>
  <si>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</si>
  <si>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</si>
  <si>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</si>
  <si>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</si>
  <si>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</si>
  <si>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</si>
  <si>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</si>
  <si>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</si>
  <si>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</si>
  <si>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</si>
  <si>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</si>
  <si>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</si>
  <si>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</si>
  <si>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</si>
  <si>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</si>
  <si>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</si>
  <si>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</si>
  <si>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</si>
  <si>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</si>
  <si>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</si>
  <si>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</si>
  <si>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</si>
  <si>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</si>
  <si>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</si>
  <si>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</si>
  <si>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</si>
  <si>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</si>
  <si>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</si>
  <si>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</si>
  <si>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</si>
  <si>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</si>
  <si>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</si>
  <si>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</si>
  <si>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</si>
  <si>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</si>
  <si>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</si>
  <si>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</si>
  <si>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</si>
  <si>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</si>
  <si>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</si>
  <si>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</si>
  <si>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</si>
  <si>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</si>
  <si>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</si>
  <si>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</si>
  <si>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</si>
  <si>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</si>
  <si>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</si>
  <si>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</si>
  <si>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</si>
  <si>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</si>
  <si>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</si>
  <si>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</si>
  <si>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</si>
  <si>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</si>
  <si>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</si>
  <si>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</si>
  <si>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</si>
  <si>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</si>
  <si>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</si>
  <si>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</si>
  <si>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</si>
  <si>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</si>
  <si>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</si>
  <si>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</si>
  <si>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</si>
  <si>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</si>
  <si>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</si>
  <si>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</si>
  <si>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</si>
  <si>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</si>
  <si>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</si>
  <si>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</si>
  <si>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</si>
  <si>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</si>
  <si>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</si>
  <si>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</si>
  <si>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</si>
  <si>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</si>
  <si>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</si>
  <si>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</si>
  <si>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</si>
  <si>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</si>
  <si>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</si>
  <si>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</si>
  <si>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</si>
  <si>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</si>
  <si>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</si>
  <si>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</si>
  <si>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</si>
  <si>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</si>
  <si>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</si>
  <si>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</si>
  <si>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</si>
  <si>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</si>
  <si>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</si>
  <si>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</si>
  <si>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</si>
  <si>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</si>
  <si>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</si>
  <si>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</si>
  <si>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</si>
  <si>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</si>
  <si>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</si>
  <si>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</si>
  <si>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</si>
  <si>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</si>
  <si>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</si>
  <si>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</si>
  <si>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</si>
  <si>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</si>
  <si>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</si>
  <si>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</si>
  <si>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</si>
  <si>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</si>
  <si>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</si>
  <si>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</si>
  <si>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</si>
  <si>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</si>
  <si>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</si>
  <si>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</si>
  <si>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</si>
  <si>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</si>
  <si>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</si>
  <si>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</si>
  <si>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</si>
  <si>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</si>
  <si>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</si>
  <si>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</si>
  <si>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</si>
  <si>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</si>
  <si>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</si>
  <si>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</si>
  <si>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</si>
  <si>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</si>
  <si>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</si>
  <si>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</si>
  <si>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</si>
  <si>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</si>
  <si>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</si>
  <si>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</si>
  <si>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</si>
  <si>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</si>
  <si>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</si>
  <si>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</si>
  <si>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</si>
  <si>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</si>
  <si>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</si>
  <si>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</si>
  <si>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</si>
  <si>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</si>
  <si>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</si>
  <si>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</si>
  <si>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</si>
  <si>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</si>
  <si>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</si>
  <si>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</si>
  <si>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</si>
  <si>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</si>
  <si>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</si>
  <si>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</si>
  <si>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</si>
  <si>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</si>
  <si>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</si>
  <si>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</si>
  <si>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</si>
  <si>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</si>
  <si>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</si>
  <si>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</si>
  <si>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</si>
  <si>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</si>
  <si>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</si>
  <si>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</si>
  <si>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</si>
  <si>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</si>
  <si>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</si>
  <si>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</si>
  <si>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</si>
  <si>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</si>
  <si>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</si>
  <si>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</si>
  <si>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</si>
  <si>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</si>
  <si>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</si>
  <si>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</si>
  <si>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</si>
  <si>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</si>
  <si>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</si>
  <si>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</si>
  <si>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</si>
  <si>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</si>
  <si>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</si>
  <si>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</si>
  <si>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</si>
  <si>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</si>
  <si>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</si>
  <si>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</si>
  <si>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</si>
  <si>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</si>
  <si>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</si>
  <si>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</si>
  <si>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</si>
  <si>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</si>
  <si>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</si>
  <si>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</si>
  <si>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</si>
  <si>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</si>
  <si>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</si>
  <si>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</si>
  <si>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</si>
  <si>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</si>
  <si>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</si>
  <si>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</si>
  <si>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</si>
  <si>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</si>
  <si>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</si>
  <si>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</si>
  <si>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</si>
  <si>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</si>
  <si>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</si>
  <si>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</si>
  <si>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</si>
  <si>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</si>
  <si>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</si>
  <si>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</si>
  <si>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</si>
  <si>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</si>
  <si>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</si>
  <si>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</si>
  <si>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</si>
  <si>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</si>
  <si>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</si>
  <si>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</si>
  <si>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</si>
  <si>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</si>
  <si>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</si>
  <si>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</si>
  <si>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</si>
  <si>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</si>
  <si>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</si>
  <si>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</si>
  <si>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</si>
  <si>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</si>
  <si>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</si>
  <si>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</si>
  <si>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</si>
  <si>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</si>
  <si>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</si>
  <si>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</si>
  <si>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</si>
  <si>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</si>
  <si>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</si>
  <si>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</si>
  <si>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</si>
  <si>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</si>
  <si>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</si>
  <si>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</si>
  <si>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</si>
  <si>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</si>
  <si>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</si>
  <si>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</si>
  <si>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</si>
  <si>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</si>
  <si>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</si>
  <si>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</si>
  <si>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</si>
  <si>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</si>
  <si>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</si>
  <si>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</si>
  <si>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</si>
  <si>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</si>
  <si>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</si>
  <si>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</si>
  <si>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</si>
  <si>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</si>
  <si>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</si>
  <si>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</si>
  <si>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</si>
  <si>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</si>
  <si>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</si>
  <si>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</si>
  <si>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</si>
  <si>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</si>
  <si>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</si>
  <si>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</si>
  <si>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</si>
  <si>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</si>
  <si>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</si>
  <si>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</si>
  <si>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</si>
  <si>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</si>
  <si>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</si>
  <si>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</si>
  <si>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</si>
  <si>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</si>
  <si>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</si>
  <si>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</si>
  <si>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</si>
  <si>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</si>
  <si>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</si>
  <si>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</si>
  <si>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</si>
  <si>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</si>
  <si>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</si>
  <si>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</si>
  <si>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</si>
  <si>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</si>
  <si>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</si>
  <si>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</si>
  <si>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</si>
  <si>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</si>
  <si>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</si>
  <si>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</si>
  <si>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</si>
  <si>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</si>
  <si>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</si>
  <si>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</si>
  <si>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</si>
  <si>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</si>
  <si>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</si>
  <si>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</si>
  <si>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</si>
  <si>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</si>
  <si>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</si>
  <si>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</si>
  <si>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</si>
  <si>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</si>
  <si>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</si>
  <si>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</si>
  <si>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</si>
  <si>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</si>
  <si>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</si>
  <si>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</si>
  <si>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</si>
  <si>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</si>
  <si>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</si>
  <si>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</si>
  <si>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</si>
  <si>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</si>
  <si>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</si>
  <si>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</si>
  <si>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</si>
  <si>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</si>
  <si>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</si>
  <si>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</si>
  <si>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</si>
  <si>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</si>
  <si>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</si>
  <si>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</si>
  <si>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</si>
  <si>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</si>
  <si>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</si>
  <si>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</si>
  <si>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</si>
  <si>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</si>
  <si>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</si>
  <si>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</si>
  <si>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</si>
  <si>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</si>
  <si>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</si>
  <si>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</si>
  <si>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</si>
  <si>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</si>
  <si>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</si>
  <si>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</si>
  <si>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</si>
  <si>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</si>
  <si>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</si>
  <si>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</si>
  <si>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</si>
  <si>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</si>
  <si>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</si>
  <si>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</si>
  <si>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</si>
  <si>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</si>
  <si>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</si>
  <si>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</si>
  <si>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</si>
  <si>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</si>
  <si>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</si>
  <si>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</si>
  <si>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</si>
  <si>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</si>
  <si>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</si>
  <si>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</si>
  <si>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</si>
  <si>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</si>
  <si>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</si>
  <si>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</si>
  <si>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</si>
  <si>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</si>
  <si>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</si>
  <si>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</si>
  <si>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</si>
  <si>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</si>
  <si>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</si>
  <si>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</si>
  <si>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</si>
  <si>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</si>
  <si>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</si>
  <si>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</si>
  <si>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</si>
  <si>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</si>
  <si>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</si>
  <si>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</si>
  <si>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</si>
  <si>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</si>
  <si>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</si>
  <si>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</si>
  <si>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</si>
  <si>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</si>
  <si>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</si>
  <si>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</si>
  <si>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</si>
  <si>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</si>
  <si>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</si>
  <si>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</si>
  <si>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</si>
  <si>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</si>
  <si>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</si>
  <si>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</si>
  <si>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</si>
  <si>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</si>
  <si>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</si>
  <si>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</si>
  <si>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</si>
  <si>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</si>
  <si>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</si>
  <si>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</si>
  <si>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</si>
  <si>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</si>
  <si>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</si>
  <si>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</si>
  <si>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</si>
  <si>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</si>
  <si>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</si>
  <si>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</si>
  <si>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</si>
  <si>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</si>
  <si>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</si>
  <si>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</si>
  <si>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</si>
  <si>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</si>
  <si>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</si>
  <si>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</si>
  <si>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</si>
  <si>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</si>
  <si>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</si>
  <si>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</si>
  <si>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</si>
  <si>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</si>
  <si>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</si>
  <si>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</si>
  <si>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</si>
  <si>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</si>
  <si>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</si>
  <si>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</si>
  <si>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</si>
  <si>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</si>
  <si>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</si>
  <si>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</si>
  <si>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</si>
  <si>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</si>
  <si>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</si>
  <si>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</si>
  <si>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</si>
  <si>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</si>
  <si>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</si>
  <si>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</si>
  <si>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</si>
  <si>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</si>
  <si>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</si>
  <si>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</si>
  <si>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</si>
  <si>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</si>
  <si>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</si>
  <si>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</si>
  <si>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</si>
  <si>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</si>
  <si>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</si>
  <si>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</si>
  <si>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</si>
  <si>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</si>
  <si>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</si>
  <si>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</si>
  <si>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</si>
  <si>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</si>
  <si>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</si>
  <si>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</si>
  <si>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</si>
  <si>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</si>
  <si>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</si>
  <si>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</si>
  <si>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</si>
  <si>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</si>
  <si>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</si>
  <si>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</si>
  <si>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</si>
  <si>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</si>
  <si>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</si>
  <si>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</si>
  <si>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</si>
  <si>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</si>
  <si>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</si>
  <si>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</si>
  <si>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</si>
  <si>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</si>
  <si>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</si>
  <si>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</si>
  <si>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</si>
  <si>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</si>
  <si>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</si>
  <si>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</si>
  <si>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</si>
  <si>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</si>
  <si>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</si>
  <si>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</si>
  <si>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</si>
  <si>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</si>
  <si>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</si>
  <si>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</si>
  <si>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</si>
  <si>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</si>
  <si>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</si>
  <si>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</si>
  <si>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</si>
  <si>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</si>
  <si>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</si>
  <si>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</si>
  <si>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</si>
  <si>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</si>
  <si>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</si>
  <si>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</si>
  <si>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</si>
  <si>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</si>
  <si>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</si>
  <si>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</si>
  <si>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</si>
  <si>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</si>
  <si>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</si>
  <si>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</si>
  <si>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</si>
  <si>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</si>
  <si>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</si>
  <si>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</si>
  <si>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</si>
  <si>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</si>
  <si>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</si>
  <si>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</si>
  <si>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</si>
  <si>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</si>
  <si>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</si>
  <si>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</si>
  <si>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</si>
  <si>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</si>
  <si>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</si>
  <si>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</si>
  <si>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</si>
  <si>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</si>
  <si>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</si>
  <si>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</si>
  <si>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</si>
  <si>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</si>
  <si>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</si>
  <si>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</si>
  <si>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</si>
  <si>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</si>
  <si>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</si>
  <si>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</si>
  <si>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</si>
  <si>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</si>
  <si>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</si>
  <si>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</si>
  <si>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</si>
  <si>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</si>
  <si>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</si>
  <si>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</si>
  <si>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</si>
  <si>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</si>
  <si>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</si>
  <si>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</si>
  <si>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</si>
  <si>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</si>
  <si>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</si>
  <si>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</si>
  <si>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</si>
  <si>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</si>
  <si>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</si>
  <si>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</si>
  <si>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</si>
  <si>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</si>
  <si>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</si>
  <si>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</si>
  <si>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</si>
  <si>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</si>
  <si>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</si>
  <si>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</si>
  <si>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</si>
  <si>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</si>
  <si>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</si>
  <si>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</si>
  <si>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</si>
  <si>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</si>
  <si>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</si>
  <si>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</si>
  <si>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</si>
  <si>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</si>
  <si>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</si>
  <si>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</si>
  <si>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</si>
  <si>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</si>
  <si>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</si>
  <si>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</si>
  <si>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</si>
  <si>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</si>
  <si>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</si>
  <si>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</si>
  <si>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</si>
  <si>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</si>
  <si>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</si>
  <si>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</si>
  <si>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</si>
  <si>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</si>
  <si>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</si>
  <si>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</si>
  <si>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</si>
  <si>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</si>
  <si>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</si>
  <si>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</si>
  <si>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</si>
  <si>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</si>
  <si>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</si>
  <si>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</si>
  <si>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</si>
  <si>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</si>
  <si>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</si>
  <si>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</si>
  <si>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</si>
  <si>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</si>
  <si>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</si>
  <si>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</si>
  <si>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</si>
  <si>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</si>
  <si>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</si>
  <si>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</si>
  <si>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</si>
  <si>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</si>
  <si>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</si>
  <si>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</si>
  <si>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</si>
  <si>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</si>
  <si>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</si>
  <si>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</si>
  <si>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</si>
  <si>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</si>
  <si>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</si>
  <si>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</si>
  <si>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</si>
  <si>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</si>
  <si>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</si>
  <si>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</si>
  <si>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</si>
  <si>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</si>
  <si>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</si>
  <si>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</si>
  <si>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</si>
  <si>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</si>
  <si>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</si>
  <si>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</si>
  <si>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</si>
  <si>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</si>
  <si>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</si>
  <si>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</si>
  <si>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</si>
  <si>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</si>
  <si>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</si>
  <si>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</si>
  <si>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</si>
  <si>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</si>
  <si>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</si>
  <si>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</si>
  <si>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</si>
  <si>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</si>
  <si>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</si>
  <si>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</si>
  <si>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</si>
  <si>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</si>
  <si>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</si>
  <si>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</si>
  <si>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</si>
  <si>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</si>
  <si>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</si>
  <si>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</si>
  <si>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</si>
  <si>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</si>
  <si>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</si>
  <si>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</si>
  <si>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</si>
  <si>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</si>
  <si>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</si>
  <si>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</si>
  <si>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</si>
  <si>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</si>
  <si>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</si>
  <si>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</si>
  <si>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</si>
  <si>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</si>
  <si>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</si>
  <si>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</si>
  <si>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</si>
  <si>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</si>
  <si>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</si>
  <si>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</si>
  <si>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</si>
  <si>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</si>
  <si>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</si>
  <si>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</si>
  <si>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</si>
  <si>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</si>
  <si>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</si>
  <si>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</si>
  <si>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</si>
  <si>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</si>
  <si>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</si>
  <si>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</si>
  <si>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</si>
  <si>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</si>
  <si>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</si>
  <si>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</si>
  <si>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</si>
  <si>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</si>
  <si>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</si>
  <si>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</si>
  <si>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</si>
  <si>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</si>
  <si>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</si>
  <si>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</si>
  <si>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</si>
  <si>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</si>
  <si>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</si>
  <si>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</si>
  <si>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</si>
  <si>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</si>
  <si>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</si>
  <si>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</si>
  <si>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</si>
  <si>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</si>
  <si>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</si>
  <si>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</si>
  <si>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</si>
  <si>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</si>
  <si>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</si>
  <si>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</si>
  <si>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</si>
  <si>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</si>
  <si>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</si>
  <si>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</si>
  <si>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</si>
  <si>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</si>
  <si>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</si>
  <si>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</si>
  <si>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</si>
  <si>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</si>
  <si>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</si>
  <si>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</si>
  <si>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</si>
  <si>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</si>
  <si>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</si>
  <si>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</si>
  <si>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</si>
  <si>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</si>
  <si>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</si>
  <si>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</si>
  <si>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</si>
  <si>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</si>
  <si>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</si>
  <si>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</si>
  <si>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</si>
  <si>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</si>
  <si>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</si>
  <si>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</si>
  <si>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</si>
  <si>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</si>
  <si>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</si>
  <si>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</si>
  <si>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</si>
  <si>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</si>
  <si>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</si>
  <si>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</si>
  <si>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</si>
  <si>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</si>
  <si>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</si>
  <si>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</si>
  <si>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</si>
  <si>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</si>
  <si>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</si>
  <si>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</si>
  <si>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</si>
  <si>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</si>
  <si>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</si>
  <si>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</si>
  <si>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</si>
  <si>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</si>
  <si>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</si>
  <si>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</si>
  <si>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</si>
  <si>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</si>
  <si>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</si>
  <si>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</si>
  <si>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</si>
  <si>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</si>
  <si>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</si>
  <si>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</si>
  <si>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</si>
  <si>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</si>
  <si>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</si>
  <si>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</si>
  <si>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</si>
  <si>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</si>
  <si>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</si>
  <si>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</si>
  <si>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</si>
  <si>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</si>
  <si>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</si>
  <si>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</si>
  <si>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</si>
  <si>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</si>
  <si>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</si>
  <si>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</si>
  <si>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</si>
  <si>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</si>
  <si>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</si>
  <si>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</si>
  <si>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</si>
  <si>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</si>
  <si>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</si>
  <si>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</si>
  <si>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</si>
  <si>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</si>
  <si>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</si>
  <si>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</si>
  <si>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</si>
  <si>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</si>
  <si>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</si>
  <si>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</si>
  <si>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</si>
  <si>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</si>
  <si>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</si>
  <si>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</si>
  <si>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</si>
  <si>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</si>
  <si>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</si>
  <si>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</si>
  <si>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</si>
  <si>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</si>
  <si>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</si>
  <si>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</si>
  <si>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</si>
  <si>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</si>
  <si>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</si>
  <si>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</si>
  <si>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</si>
  <si>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</si>
  <si>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</si>
  <si>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</si>
  <si>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</si>
  <si>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</si>
  <si>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</si>
  <si>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</si>
  <si>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</si>
  <si>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</si>
  <si>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</si>
  <si>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</si>
  <si>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</si>
  <si>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</si>
  <si>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</si>
  <si>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</si>
  <si>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</si>
  <si>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</si>
  <si>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</si>
  <si>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</si>
  <si>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</si>
  <si>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</si>
  <si>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</si>
  <si>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</si>
  <si>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</si>
  <si>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</si>
  <si>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</si>
  <si>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</si>
  <si>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</si>
  <si>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</si>
  <si>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</si>
  <si>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</si>
  <si>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</si>
  <si>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</si>
  <si>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</si>
  <si>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</si>
  <si>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</si>
  <si>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</si>
  <si>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</si>
  <si>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</si>
  <si>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</si>
  <si>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</si>
  <si>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</si>
  <si>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</si>
  <si>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</si>
  <si>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</si>
  <si>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</si>
  <si>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</si>
  <si>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</si>
  <si>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</si>
  <si>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</si>
  <si>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</si>
  <si>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</si>
  <si>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</si>
  <si>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</si>
  <si>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</si>
  <si>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</si>
  <si>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</si>
  <si>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</si>
  <si>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</si>
  <si>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</si>
  <si>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</si>
  <si>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</si>
  <si>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</si>
  <si>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</si>
  <si>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</si>
  <si>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</si>
  <si>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</si>
  <si>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</si>
  <si>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</si>
  <si>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</si>
  <si>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</si>
  <si>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</si>
  <si>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</si>
  <si>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</si>
  <si>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</si>
  <si>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</si>
  <si>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</si>
  <si>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</si>
  <si>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</si>
  <si>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</si>
  <si>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</si>
  <si>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</si>
  <si>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</si>
  <si>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</si>
  <si>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</si>
  <si>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</si>
  <si>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</si>
  <si>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</si>
  <si>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</si>
  <si>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</si>
  <si>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</si>
  <si>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</si>
  <si>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</si>
  <si>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</si>
  <si>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</si>
  <si>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</si>
  <si>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</si>
  <si>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</si>
  <si>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</si>
  <si>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</si>
  <si>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</si>
  <si>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</si>
  <si>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</si>
  <si>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</si>
  <si>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</si>
  <si>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</si>
  <si>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</si>
  <si>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</si>
  <si>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</si>
  <si>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</si>
  <si>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</si>
  <si>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</si>
  <si>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</si>
  <si>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</si>
  <si>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</si>
  <si>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</si>
  <si>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</si>
  <si>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</si>
  <si>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</si>
  <si>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</si>
  <si>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</si>
  <si>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</si>
  <si>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</si>
  <si>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</si>
  <si>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</si>
  <si>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</si>
  <si>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</si>
  <si>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</si>
  <si>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</si>
  <si>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</si>
  <si>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</si>
  <si>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</si>
  <si>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</si>
  <si>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</si>
  <si>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</si>
  <si>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</si>
  <si>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</si>
  <si>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</si>
  <si>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</si>
  <si>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</si>
  <si>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</si>
  <si>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</si>
  <si>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</si>
  <si>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</si>
  <si>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</si>
  <si>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</si>
  <si>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</si>
  <si>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</si>
  <si>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</si>
  <si>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</si>
  <si>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</si>
  <si>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</si>
  <si>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</si>
  <si>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</si>
  <si>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</si>
  <si>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</si>
  <si>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</si>
  <si>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</si>
  <si>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</si>
  <si>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</si>
  <si>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</si>
  <si>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</si>
  <si>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</si>
  <si>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</si>
  <si>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</si>
  <si>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</si>
  <si>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</si>
  <si>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</si>
  <si>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</si>
  <si>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</si>
  <si>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</si>
  <si>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</si>
  <si>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</si>
  <si>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</si>
  <si>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</si>
  <si>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</si>
  <si>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</si>
  <si>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</si>
  <si>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</si>
  <si>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</si>
  <si>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</si>
  <si>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</si>
  <si>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</si>
  <si>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</si>
  <si>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</si>
  <si>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</si>
  <si>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</si>
  <si>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</si>
  <si>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</si>
  <si>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</si>
  <si>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</si>
  <si>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</si>
  <si>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</si>
  <si>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</si>
  <si>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</si>
  <si>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</si>
  <si>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</si>
  <si>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</si>
  <si>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</si>
  <si>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</si>
  <si>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</si>
  <si>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</si>
  <si>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</si>
  <si>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</si>
  <si>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</si>
  <si>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</si>
  <si>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</si>
  <si>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</si>
  <si>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</si>
  <si>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</si>
  <si>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</si>
  <si>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</si>
  <si>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</si>
  <si>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</si>
  <si>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</si>
  <si>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</si>
  <si>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</si>
  <si>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</si>
  <si>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</si>
  <si>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</si>
  <si>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</si>
  <si>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</si>
  <si>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</si>
  <si>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</si>
  <si>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</si>
  <si>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</si>
  <si>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</si>
  <si>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</si>
  <si>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</si>
  <si>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</si>
  <si>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</si>
  <si>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</si>
  <si>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</si>
  <si>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</si>
  <si>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</si>
  <si>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</si>
  <si>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</si>
  <si>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</si>
  <si>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</si>
  <si>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</si>
  <si>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</si>
  <si>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</si>
  <si>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</si>
  <si>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</si>
  <si>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</si>
  <si>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</si>
  <si>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</si>
  <si>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</si>
  <si>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</si>
  <si>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</si>
  <si>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</si>
  <si>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</si>
  <si>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</si>
  <si>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</si>
  <si>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</si>
  <si>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</si>
  <si>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</si>
  <si>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</si>
  <si>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</si>
  <si>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</si>
  <si>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</si>
  <si>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</si>
  <si>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</si>
  <si>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</si>
  <si>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</si>
  <si>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</si>
  <si>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</si>
  <si>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</si>
  <si>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</si>
  <si>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</si>
  <si>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</si>
  <si>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</si>
  <si>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</si>
  <si>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</si>
  <si>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</si>
  <si>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</si>
  <si>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</si>
  <si>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</si>
  <si>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</si>
  <si>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</si>
  <si>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</si>
  <si>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</si>
  <si>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</si>
  <si>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</si>
  <si>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</si>
  <si>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</si>
  <si>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</si>
  <si>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</si>
  <si>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</si>
  <si>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</si>
  <si>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</si>
  <si>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</si>
  <si>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</si>
  <si>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</si>
  <si>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</si>
  <si>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</si>
  <si>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</si>
  <si>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</si>
  <si>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</si>
  <si>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</si>
  <si>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</si>
  <si>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</si>
  <si>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</si>
  <si>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</si>
  <si>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</si>
  <si>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</si>
  <si>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</si>
  <si>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</si>
  <si>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</si>
  <si>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</si>
  <si>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</si>
  <si>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</si>
  <si>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</si>
  <si>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</si>
  <si>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</si>
  <si>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</si>
  <si>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</si>
  <si>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</si>
  <si>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</si>
  <si>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</si>
  <si>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</si>
  <si>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</si>
  <si>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</si>
  <si>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</si>
  <si>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</si>
  <si>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</si>
  <si>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</si>
  <si>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</si>
  <si>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</si>
  <si>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</si>
  <si>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</si>
  <si>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</si>
  <si>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</si>
  <si>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</si>
  <si>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</si>
  <si>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</si>
  <si>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</si>
  <si>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</si>
  <si>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</si>
  <si>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</si>
  <si>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</si>
  <si>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</si>
  <si>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</si>
  <si>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</si>
  <si>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</si>
  <si>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</si>
  <si>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</si>
  <si>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</si>
  <si>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</si>
  <si>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</si>
  <si>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</si>
  <si>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</si>
  <si>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</si>
  <si>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</si>
  <si>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</si>
  <si>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</si>
  <si>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</si>
  <si>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</si>
  <si>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</si>
  <si>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</si>
  <si>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</si>
  <si>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</si>
  <si>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</si>
  <si>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</si>
  <si>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</si>
  <si>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</si>
  <si>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</si>
  <si>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</si>
  <si>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</si>
  <si>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</si>
  <si>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</si>
  <si>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</si>
  <si>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</si>
  <si>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</si>
  <si>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</si>
  <si>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</si>
  <si>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</si>
  <si>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</si>
  <si>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</si>
  <si>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</si>
  <si>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</si>
  <si>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</si>
  <si>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</si>
  <si>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</si>
  <si>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</si>
  <si>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</si>
  <si>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</si>
  <si>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</si>
  <si>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</si>
  <si>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</si>
  <si>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</si>
  <si>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</si>
  <si>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</si>
  <si>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</si>
  <si>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</si>
  <si>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</si>
  <si>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</si>
  <si>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</si>
  <si>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</si>
  <si>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</si>
  <si>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</si>
  <si>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</si>
  <si>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</si>
  <si>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</si>
  <si>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</si>
  <si>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</si>
  <si>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</si>
  <si>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</si>
  <si>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</si>
  <si>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</si>
  <si>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</si>
  <si>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</si>
  <si>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</si>
  <si>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</si>
  <si>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</si>
  <si>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</si>
  <si>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</si>
  <si>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</si>
  <si>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</si>
  <si>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</si>
  <si>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</si>
  <si>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</si>
  <si>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</si>
  <si>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</si>
  <si>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</si>
  <si>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</si>
  <si>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</si>
  <si>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</si>
  <si>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</si>
  <si>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</si>
  <si>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</si>
  <si>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</si>
  <si>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</si>
  <si>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</si>
  <si>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</si>
  <si>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</si>
  <si>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</si>
  <si>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</si>
  <si>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</si>
  <si>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</si>
  <si>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</si>
  <si>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</si>
  <si>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</si>
  <si>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</si>
  <si>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</si>
  <si>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</si>
  <si>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</si>
  <si>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</si>
  <si>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</si>
  <si>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</si>
  <si>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</si>
  <si>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</si>
  <si>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</si>
  <si>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</si>
  <si>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</si>
  <si>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</si>
  <si>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</si>
  <si>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</si>
  <si>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</si>
  <si>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</si>
  <si>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</si>
  <si>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</si>
  <si>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</si>
  <si>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</si>
  <si>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</si>
  <si>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</si>
  <si>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</si>
  <si>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</si>
  <si>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</si>
  <si>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</si>
  <si>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</si>
  <si>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</si>
  <si>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</si>
  <si>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</si>
  <si>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</si>
  <si>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</si>
  <si>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</si>
  <si>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</si>
  <si>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</si>
  <si>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</si>
  <si>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</si>
  <si>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</si>
  <si>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</si>
  <si>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</si>
  <si>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</si>
  <si>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</si>
  <si>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</si>
  <si>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</si>
  <si>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</si>
  <si>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</si>
  <si>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</si>
  <si>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</si>
  <si>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</si>
  <si>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</si>
  <si>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</si>
  <si>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</si>
  <si>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</si>
  <si>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</si>
  <si>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</si>
  <si>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</si>
  <si>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</si>
  <si>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</si>
  <si>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</si>
  <si>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</si>
  <si>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</si>
  <si>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</si>
  <si>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</si>
  <si>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</si>
  <si>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</si>
  <si>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</si>
  <si>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</si>
  <si>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</si>
  <si>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</si>
  <si>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</si>
  <si>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</si>
  <si>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</si>
  <si>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</si>
  <si>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</si>
  <si>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</si>
  <si>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</si>
  <si>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</si>
  <si>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</si>
  <si>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</si>
  <si>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</si>
  <si>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</si>
  <si>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</si>
  <si>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</si>
  <si>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</si>
  <si>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</si>
  <si>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</si>
  <si>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</si>
  <si>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</si>
  <si>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</si>
  <si>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</si>
  <si>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</si>
  <si>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</si>
  <si>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</si>
  <si>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</si>
  <si>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</si>
  <si>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</si>
  <si>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</si>
  <si>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</si>
  <si>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</si>
  <si>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</si>
  <si>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</si>
  <si>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</si>
  <si>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</si>
  <si>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</si>
  <si>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</si>
  <si>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</si>
  <si>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</si>
  <si>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</si>
  <si>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</si>
  <si>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</si>
  <si>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</si>
  <si>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</si>
  <si>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</si>
  <si>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</si>
  <si>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</si>
  <si>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</si>
  <si>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</si>
  <si>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</si>
  <si>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</si>
  <si>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</si>
  <si>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</si>
  <si>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</si>
  <si>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</si>
  <si>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</si>
  <si>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</si>
  <si>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</si>
  <si>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</si>
  <si>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</si>
  <si>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</si>
  <si>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</si>
  <si>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</si>
  <si>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</si>
  <si>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</si>
  <si>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</si>
  <si>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</si>
  <si>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</si>
  <si>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</si>
  <si>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</si>
  <si>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</si>
  <si>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</si>
  <si>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</si>
  <si>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</si>
  <si>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</si>
  <si>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</si>
  <si>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</si>
  <si>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</si>
  <si>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</si>
  <si>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</si>
  <si>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</si>
  <si>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</si>
  <si>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</si>
  <si>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</si>
  <si>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</si>
  <si>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</si>
  <si>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</si>
  <si>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</si>
  <si>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</si>
  <si>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</si>
  <si>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</si>
  <si>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</si>
  <si>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</si>
  <si>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</si>
  <si>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</si>
  <si>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</si>
  <si>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</si>
  <si>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</si>
  <si>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</si>
  <si>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</si>
  <si>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</si>
  <si>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</si>
  <si>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</si>
  <si>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</si>
  <si>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</si>
  <si>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</si>
  <si>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</si>
  <si>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</si>
  <si>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</si>
  <si>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</si>
  <si>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</si>
  <si>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</si>
  <si>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</si>
  <si>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</si>
  <si>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</si>
  <si>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</si>
  <si>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</si>
  <si>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</si>
  <si>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</si>
  <si>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</si>
  <si>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</si>
  <si>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</si>
  <si>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</si>
  <si>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</si>
  <si>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</si>
  <si>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</si>
  <si>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</si>
  <si>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</si>
  <si>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</si>
  <si>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</si>
  <si>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</si>
  <si>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</si>
  <si>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</si>
  <si>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</si>
  <si>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</si>
  <si>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</si>
  <si>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</si>
  <si>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</si>
  <si>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</si>
  <si>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</si>
  <si>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</si>
  <si>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</si>
  <si>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</si>
  <si>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</si>
  <si>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</si>
  <si>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</si>
  <si>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</si>
  <si>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</si>
  <si>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</si>
  <si>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</si>
  <si>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</si>
  <si>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</si>
  <si>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</si>
  <si>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</si>
  <si>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</si>
  <si>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</si>
  <si>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</si>
  <si>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</si>
  <si>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</si>
  <si>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</si>
  <si>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</si>
  <si>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</si>
  <si>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</si>
  <si>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</si>
  <si>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</si>
  <si>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</si>
  <si>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</si>
  <si>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</si>
  <si>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</si>
  <si>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</si>
  <si>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</si>
  <si>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</si>
  <si>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</si>
  <si>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</si>
  <si>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</si>
  <si>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</si>
  <si>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</si>
  <si>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</si>
  <si>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</si>
  <si>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</si>
  <si>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</si>
  <si>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</si>
  <si>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</si>
  <si>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</si>
  <si>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</si>
  <si>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</si>
  <si>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</si>
  <si>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</si>
  <si>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</si>
  <si>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</si>
  <si>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</si>
  <si>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</si>
  <si>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</si>
  <si>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</si>
  <si>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</si>
  <si>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</si>
  <si>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</si>
  <si>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</si>
  <si>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</si>
  <si>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</si>
  <si>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</si>
  <si>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</si>
  <si>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</si>
  <si>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</si>
  <si>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</si>
  <si>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</si>
  <si>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</si>
  <si>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</si>
  <si>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</si>
  <si>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</si>
  <si>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</si>
  <si>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</si>
  <si>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</si>
  <si>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</si>
  <si>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</si>
  <si>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</si>
  <si>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</si>
  <si>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</si>
  <si>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</si>
  <si>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</si>
  <si>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</si>
  <si>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</si>
  <si>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</si>
  <si>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</si>
  <si>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</si>
  <si>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</si>
  <si>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</si>
  <si>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</si>
  <si>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</si>
  <si>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</si>
  <si>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</si>
  <si>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</si>
  <si>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</si>
  <si>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</si>
  <si>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</si>
  <si>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</si>
  <si>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</si>
  <si>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</si>
  <si>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</si>
  <si>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</si>
  <si>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</si>
  <si>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</si>
  <si>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</si>
  <si>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</si>
  <si>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</si>
  <si>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</si>
  <si>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</si>
  <si>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</si>
  <si>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</si>
  <si>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</si>
  <si>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</si>
  <si>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</si>
  <si>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</si>
  <si>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</si>
  <si>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</si>
  <si>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</si>
  <si>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</si>
  <si>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</si>
  <si>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</si>
  <si>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</si>
  <si>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</si>
  <si>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</si>
  <si>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</si>
  <si>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</si>
  <si>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</si>
  <si>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</si>
  <si>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</si>
  <si>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</si>
  <si>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</si>
  <si>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</si>
  <si>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</si>
  <si>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</si>
  <si>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</si>
  <si>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</si>
  <si>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</si>
  <si>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</si>
  <si>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</si>
  <si>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</si>
  <si>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</si>
  <si>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</si>
  <si>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</si>
  <si>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</si>
  <si>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</si>
  <si>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</si>
  <si>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</si>
  <si>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</si>
  <si>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</si>
  <si>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</si>
  <si>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</si>
  <si>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</si>
  <si>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</si>
  <si>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</si>
  <si>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</si>
  <si>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</si>
  <si>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</si>
  <si>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</si>
  <si>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</si>
  <si>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</si>
  <si>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</si>
  <si>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</si>
  <si>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</si>
  <si>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</si>
  <si>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</si>
  <si>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</si>
  <si>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</si>
  <si>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</si>
  <si>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</si>
  <si>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</si>
  <si>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</si>
  <si>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</si>
  <si>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</si>
  <si>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</si>
  <si>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</si>
  <si>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</si>
  <si>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</si>
  <si>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</si>
  <si>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</si>
  <si>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</si>
  <si>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</si>
  <si>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</si>
  <si>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</si>
  <si>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</si>
  <si>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</si>
  <si>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</si>
  <si>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</si>
  <si>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</si>
  <si>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</si>
  <si>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</si>
  <si>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</si>
  <si>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</si>
  <si>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</si>
  <si>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</si>
  <si>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</si>
  <si>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</si>
  <si>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</si>
  <si>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</si>
  <si>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</si>
  <si>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</si>
  <si>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</si>
  <si>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</si>
  <si>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</si>
  <si>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</si>
  <si>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</si>
  <si>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</si>
  <si>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</si>
  <si>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</si>
  <si>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</si>
  <si>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</si>
  <si>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</si>
  <si>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</si>
  <si>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</si>
  <si>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</si>
  <si>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</si>
  <si>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</si>
  <si>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</si>
  <si>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</si>
  <si>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</si>
  <si>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</si>
  <si>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</si>
  <si>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</si>
  <si>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</si>
  <si>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</si>
  <si>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</si>
  <si>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</si>
  <si>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</si>
  <si>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</si>
  <si>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</si>
  <si>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</si>
  <si>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</si>
  <si>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</si>
  <si>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</si>
  <si>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</si>
  <si>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</si>
  <si>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</si>
  <si>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</si>
  <si>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</si>
  <si>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</si>
  <si>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</si>
  <si>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</si>
  <si>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</si>
  <si>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</si>
  <si>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</si>
  <si>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</si>
  <si>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</si>
  <si>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</si>
  <si>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</si>
  <si>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</si>
  <si>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</si>
  <si>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</si>
  <si>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</si>
  <si>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</si>
  <si>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</si>
  <si>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</si>
  <si>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</si>
  <si>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</si>
  <si>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</si>
  <si>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</si>
  <si>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</si>
  <si>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</si>
  <si>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</si>
  <si>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</si>
  <si>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</si>
  <si>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</si>
  <si>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</si>
  <si>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</si>
  <si>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</si>
  <si>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</si>
  <si>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</si>
  <si>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</si>
  <si>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</si>
  <si>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</si>
  <si>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</si>
  <si>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</si>
  <si>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</si>
  <si>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</si>
  <si>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</si>
  <si>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</si>
  <si>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</si>
  <si>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</si>
  <si>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</si>
  <si>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</si>
  <si>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</si>
  <si>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</si>
  <si>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</si>
  <si>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</si>
  <si>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</si>
  <si>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</si>
  <si>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</si>
  <si>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</si>
  <si>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</si>
  <si>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</si>
  <si>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</si>
  <si>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</si>
  <si>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</si>
  <si>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</si>
  <si>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</si>
  <si>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</si>
  <si>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</si>
  <si>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</si>
  <si>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</si>
  <si>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</si>
  <si>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</si>
  <si>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</si>
  <si>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</si>
  <si>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</si>
  <si>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</si>
  <si>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</si>
  <si>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</si>
  <si>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</si>
  <si>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</si>
  <si>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</si>
  <si>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</si>
  <si>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</si>
  <si>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</si>
  <si>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</si>
  <si>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</si>
  <si>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</si>
  <si>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</si>
  <si>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</si>
  <si>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</si>
  <si>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</si>
  <si>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</si>
  <si>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</si>
  <si>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</si>
  <si>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</si>
  <si>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</si>
  <si>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</si>
  <si>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</si>
  <si>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</si>
  <si>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</si>
  <si>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</si>
  <si>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</si>
  <si>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</si>
  <si>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</si>
  <si>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</si>
  <si>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</si>
  <si>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</si>
  <si>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</si>
  <si>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</si>
  <si>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</si>
  <si>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</si>
  <si>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</si>
  <si>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</si>
  <si>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</si>
  <si>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</si>
  <si>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</si>
  <si>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</si>
  <si>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</si>
  <si>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</si>
  <si>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</si>
  <si>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</si>
  <si>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</si>
  <si>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</si>
  <si>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</si>
  <si>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</si>
  <si>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</si>
  <si>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</si>
  <si>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</si>
  <si>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</si>
  <si>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</si>
  <si>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</si>
  <si>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</si>
  <si>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</si>
  <si>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</si>
  <si>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</si>
  <si>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</si>
  <si>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</si>
  <si>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</si>
  <si>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</si>
  <si>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</si>
  <si>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</si>
  <si>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</si>
  <si>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</si>
  <si>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</si>
  <si>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</si>
  <si>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</si>
  <si>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</si>
  <si>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</si>
  <si>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</si>
  <si>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</si>
  <si>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</si>
  <si>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</si>
  <si>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</si>
  <si>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</si>
  <si>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</si>
  <si>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</si>
  <si>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</si>
  <si>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</si>
  <si>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</si>
  <si>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</si>
  <si>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</si>
  <si>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</si>
  <si>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</si>
  <si>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</si>
  <si>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</si>
  <si>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</si>
  <si>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</si>
  <si>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</si>
  <si>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</si>
  <si>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</si>
  <si>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</si>
  <si>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</si>
  <si>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</si>
  <si>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</si>
  <si>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</si>
  <si>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</si>
  <si>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</si>
  <si>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</si>
  <si>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</si>
  <si>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</si>
  <si>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</si>
  <si>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</si>
  <si>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</si>
  <si>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</si>
  <si>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</si>
  <si>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</si>
  <si>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</si>
  <si>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</si>
  <si>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</si>
  <si>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</si>
  <si>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</si>
  <si>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</si>
  <si>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</si>
  <si>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</si>
  <si>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</si>
  <si>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</si>
  <si>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</si>
  <si>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</si>
  <si>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</si>
  <si>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</si>
  <si>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</si>
  <si>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</si>
  <si>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</si>
  <si>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</si>
  <si>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</si>
  <si>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</si>
  <si>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</si>
  <si>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</si>
  <si>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</si>
  <si>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</si>
  <si>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</si>
  <si>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</si>
  <si>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</si>
  <si>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</si>
  <si>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</si>
  <si>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</si>
  <si>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</si>
  <si>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</si>
  <si>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</si>
  <si>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</si>
  <si>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</si>
  <si>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</si>
  <si>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</si>
  <si>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</si>
  <si>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</si>
  <si>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</si>
  <si>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</si>
  <si>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</si>
  <si>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</si>
  <si>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</si>
  <si>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</si>
  <si>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</si>
  <si>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</si>
  <si>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</si>
  <si>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</si>
  <si>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</si>
  <si>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</si>
  <si>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</si>
  <si>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</si>
  <si>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</si>
  <si>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</si>
  <si>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</si>
  <si>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</si>
  <si>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</si>
  <si>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</si>
  <si>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</si>
  <si>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</si>
  <si>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</si>
  <si>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</si>
  <si>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</si>
  <si>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</si>
  <si>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</si>
  <si>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</si>
  <si>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</si>
  <si>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</si>
  <si>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</si>
  <si>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</si>
  <si>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</si>
  <si>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</si>
  <si>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</si>
  <si>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</si>
  <si>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</si>
  <si>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</si>
  <si>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</si>
  <si>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</si>
  <si>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</si>
  <si>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</si>
  <si>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</si>
  <si>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</si>
  <si>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</si>
  <si>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</si>
  <si>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</si>
  <si>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</si>
  <si>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</si>
  <si>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</si>
  <si>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</si>
  <si>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</si>
  <si>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</si>
  <si>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</si>
  <si>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</si>
  <si>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</si>
  <si>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</si>
  <si>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</si>
  <si>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</si>
  <si>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</si>
  <si>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</si>
  <si>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</si>
  <si>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</si>
  <si>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</si>
  <si>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</si>
  <si>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</si>
  <si>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</si>
  <si>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</si>
  <si>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</si>
  <si>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</si>
  <si>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</si>
  <si>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</si>
  <si>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</si>
  <si>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</si>
  <si>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</si>
  <si>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</si>
  <si>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</si>
  <si>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</si>
  <si>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</si>
  <si>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</si>
  <si>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</si>
  <si>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</si>
  <si>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</si>
  <si>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</si>
  <si>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</si>
  <si>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</si>
  <si>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</si>
  <si>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</si>
  <si>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</si>
  <si>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</si>
  <si>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</si>
  <si>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</si>
  <si>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</si>
  <si>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</si>
  <si>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</si>
  <si>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</si>
  <si>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</si>
  <si>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</si>
  <si>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</si>
  <si>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</si>
  <si>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</si>
  <si>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</si>
  <si>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</si>
  <si>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</si>
  <si>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</si>
  <si>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</si>
  <si>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</si>
  <si>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</si>
  <si>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</si>
  <si>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</si>
  <si>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</si>
  <si>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</si>
  <si>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</si>
  <si>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</si>
  <si>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</si>
  <si>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</si>
  <si>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</si>
  <si>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</si>
  <si>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</si>
  <si>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</si>
  <si>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</si>
  <si>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</si>
  <si>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</si>
  <si>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</si>
  <si>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</si>
  <si>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</si>
  <si>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</si>
  <si>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</si>
  <si>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</si>
  <si>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</si>
  <si>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</si>
  <si>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</si>
  <si>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</si>
  <si>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</si>
  <si>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</si>
  <si>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</si>
  <si>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</si>
  <si>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</si>
  <si>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</si>
  <si>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</si>
  <si>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</si>
  <si>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</si>
  <si>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</si>
  <si>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</si>
  <si>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</si>
  <si>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</si>
  <si>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</si>
  <si>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</si>
  <si>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</si>
  <si>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</si>
  <si>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</si>
  <si>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</si>
  <si>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</si>
  <si>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</si>
  <si>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</si>
  <si>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</si>
  <si>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</si>
  <si>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</si>
  <si>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</si>
  <si>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</si>
  <si>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</si>
  <si>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</si>
  <si>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</si>
  <si>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</si>
  <si>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</si>
  <si>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</si>
  <si>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</si>
  <si>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</si>
  <si>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</si>
  <si>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</si>
  <si>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</si>
  <si>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</si>
  <si>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</si>
  <si>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</si>
  <si>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</si>
  <si>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</si>
  <si>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</si>
  <si>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</si>
  <si>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</si>
  <si>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</si>
  <si>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</si>
  <si>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</si>
  <si>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</si>
  <si>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</si>
  <si>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</si>
  <si>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</si>
  <si>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</si>
  <si>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</si>
  <si>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</si>
  <si>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</si>
  <si>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</si>
  <si>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</si>
  <si>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</si>
  <si>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</si>
  <si>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</si>
  <si>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</si>
  <si>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</si>
  <si>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</si>
  <si>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</si>
  <si>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</si>
  <si>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</si>
  <si>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</si>
  <si>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</si>
  <si>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</si>
  <si>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</si>
  <si>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</si>
  <si>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</si>
  <si>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</si>
  <si>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</si>
  <si>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</si>
  <si>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</si>
  <si>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</si>
  <si>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</si>
  <si>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</si>
  <si>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</si>
  <si>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</si>
  <si>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</si>
  <si>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</si>
  <si>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</si>
  <si>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</si>
  <si>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</si>
  <si>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</si>
  <si>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</si>
  <si>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</si>
  <si>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</si>
  <si>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</si>
  <si>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</si>
  <si>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</si>
  <si>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</si>
  <si>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</si>
  <si>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</si>
  <si>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</si>
  <si>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</si>
  <si>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</si>
  <si>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</si>
  <si>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</si>
  <si>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</si>
  <si>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</si>
  <si>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</si>
  <si>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</si>
  <si>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</si>
  <si>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</si>
  <si>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</si>
  <si>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</si>
  <si>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</si>
  <si>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</si>
  <si>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</si>
  <si>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</si>
  <si>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</si>
  <si>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</si>
  <si>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</si>
  <si>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</si>
  <si>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</si>
  <si>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</si>
  <si>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</si>
  <si>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</si>
  <si>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</si>
  <si>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</si>
  <si>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</si>
  <si>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</si>
  <si>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</si>
  <si>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</si>
  <si>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</si>
  <si>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</si>
  <si>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</si>
  <si>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</si>
  <si>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</si>
  <si>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</si>
  <si>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</si>
  <si>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</si>
  <si>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</si>
  <si>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</si>
  <si>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</si>
  <si>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</si>
  <si>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</si>
  <si>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</si>
  <si>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</si>
  <si>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</si>
  <si>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</si>
  <si>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</si>
  <si>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</si>
  <si>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</si>
  <si>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</si>
  <si>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</si>
  <si>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</si>
  <si>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</si>
  <si>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</si>
  <si>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</si>
  <si>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</si>
  <si>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</si>
  <si>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</si>
  <si>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</si>
  <si>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</si>
  <si>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</si>
  <si>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</si>
  <si>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</si>
  <si>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</si>
  <si>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</si>
  <si>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</si>
  <si>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</si>
  <si>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</si>
  <si>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</si>
  <si>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</si>
  <si>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</si>
  <si>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</si>
  <si>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</si>
  <si>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</si>
  <si>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</si>
  <si>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</si>
  <si>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</si>
  <si>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</si>
  <si>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</si>
  <si>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</si>
  <si>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</si>
  <si>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</si>
  <si>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</si>
  <si>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</si>
  <si>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</si>
  <si>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</si>
  <si>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</si>
  <si>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</si>
  <si>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</si>
  <si>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</si>
  <si>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</si>
  <si>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</si>
  <si>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</si>
  <si>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</si>
  <si>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</si>
  <si>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</si>
  <si>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</si>
  <si>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</si>
  <si>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</si>
  <si>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</si>
  <si>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</si>
  <si>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</si>
  <si>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</si>
  <si>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</si>
  <si>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</si>
  <si>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</si>
  <si>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</si>
  <si>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</si>
  <si>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</si>
  <si>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</si>
  <si>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</si>
  <si>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</si>
  <si>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</si>
  <si>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</si>
  <si>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</si>
  <si>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</si>
  <si>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</si>
  <si>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</si>
  <si>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</si>
  <si>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</si>
  <si>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</si>
  <si>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</si>
  <si>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</si>
  <si>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</si>
  <si>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</si>
  <si>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</si>
  <si>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</si>
  <si>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</si>
  <si>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</si>
  <si>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</si>
  <si>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</si>
  <si>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</si>
  <si>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</si>
  <si>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</si>
  <si>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</si>
  <si>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</si>
  <si>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</si>
  <si>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</si>
  <si>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</si>
  <si>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</si>
  <si>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</si>
  <si>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</si>
  <si>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</si>
  <si>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</si>
  <si>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</si>
  <si>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</si>
  <si>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</si>
  <si>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</si>
  <si>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</si>
  <si>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</si>
  <si>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</si>
  <si>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</si>
  <si>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</si>
  <si>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</si>
  <si>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</si>
  <si>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</si>
  <si>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</si>
  <si>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</si>
  <si>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</si>
  <si>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</si>
  <si>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</si>
  <si>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</si>
  <si>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</si>
  <si>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</si>
  <si>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</si>
  <si>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</si>
  <si>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</si>
  <si>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</si>
  <si>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</si>
  <si>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</si>
  <si>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</si>
  <si>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</si>
  <si>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</si>
  <si>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</si>
  <si>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</si>
  <si>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</si>
  <si>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</si>
  <si>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</si>
  <si>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</si>
  <si>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</si>
  <si>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</si>
  <si>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</si>
  <si>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</si>
  <si>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</si>
  <si>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</si>
  <si>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</si>
  <si>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</si>
  <si>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</si>
  <si>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</si>
  <si>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</si>
  <si>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</si>
  <si>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</si>
  <si>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</si>
  <si>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</si>
  <si>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</si>
  <si>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</si>
  <si>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</si>
  <si>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</si>
  <si>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</si>
  <si>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</si>
  <si>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</si>
  <si>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</si>
  <si>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</si>
  <si>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</si>
  <si>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</si>
  <si>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</si>
  <si>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</si>
  <si>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</si>
  <si>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</si>
  <si>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</si>
  <si>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</si>
  <si>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</si>
  <si>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</si>
  <si>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</si>
  <si>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</si>
  <si>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</si>
  <si>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</si>
  <si>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</si>
  <si>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</si>
  <si>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</si>
  <si>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</si>
  <si>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</si>
  <si>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</si>
  <si>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</si>
  <si>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</si>
  <si>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</si>
  <si>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</si>
  <si>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</si>
  <si>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</si>
  <si>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</si>
  <si>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</si>
  <si>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</si>
  <si>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</si>
  <si>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</si>
  <si>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</si>
  <si>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</si>
  <si>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</si>
  <si>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</si>
  <si>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</si>
  <si>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</si>
  <si>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</si>
  <si>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</si>
  <si>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</si>
  <si>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</si>
  <si>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</si>
  <si>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</si>
  <si>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</si>
  <si>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</si>
  <si>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</si>
  <si>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</si>
  <si>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</si>
  <si>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</si>
  <si>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</si>
  <si>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</si>
  <si>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</si>
  <si>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</si>
  <si>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</si>
  <si>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</si>
  <si>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</si>
  <si>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</si>
  <si>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</si>
  <si>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</si>
  <si>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</si>
  <si>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</si>
  <si>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</si>
  <si>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</si>
  <si>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</si>
  <si>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</si>
  <si>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</si>
  <si>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</si>
  <si>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</si>
  <si>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</si>
  <si>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</si>
  <si>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</si>
  <si>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</si>
  <si>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</si>
  <si>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</si>
  <si>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</si>
  <si>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</si>
  <si>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</si>
  <si>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</si>
  <si>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</si>
  <si>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</si>
  <si>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</si>
  <si>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</si>
  <si>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</si>
  <si>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</si>
  <si>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</si>
  <si>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</si>
  <si>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</si>
  <si>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</si>
  <si>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</si>
  <si>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</si>
  <si>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</si>
  <si>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</si>
  <si>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</si>
  <si>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</si>
  <si>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</si>
  <si>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</si>
  <si>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</si>
  <si>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</si>
  <si>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</si>
  <si>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</si>
  <si>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</si>
  <si>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</si>
  <si>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</si>
  <si>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</si>
  <si>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</si>
  <si>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</si>
  <si>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</si>
  <si>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</si>
  <si>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</si>
  <si>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</si>
  <si>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</si>
  <si>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</si>
  <si>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</si>
  <si>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</si>
  <si>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</si>
  <si>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</si>
  <si>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</si>
  <si>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</si>
  <si>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</si>
  <si>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</si>
  <si>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</si>
  <si>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</si>
  <si>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</si>
  <si>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</si>
  <si>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</si>
  <si>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</si>
  <si>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</si>
  <si>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</si>
  <si>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</si>
  <si>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</si>
  <si>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</si>
  <si>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</si>
  <si>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</si>
  <si>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</si>
  <si>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</si>
  <si>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</si>
  <si>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</si>
  <si>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</si>
  <si>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</si>
  <si>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</si>
  <si>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</si>
  <si>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</si>
  <si>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</si>
  <si>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</si>
  <si>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</si>
  <si>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</si>
  <si>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</si>
  <si>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</si>
  <si>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</si>
  <si>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</si>
  <si>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</si>
  <si>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</si>
  <si>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</si>
  <si>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</si>
  <si>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</si>
  <si>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</si>
  <si>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</si>
  <si>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</si>
  <si>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</si>
  <si>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</si>
  <si>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</si>
  <si>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</si>
  <si>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</si>
  <si>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</si>
  <si>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</si>
  <si>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</si>
  <si>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</si>
  <si>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</si>
  <si>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</si>
  <si>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</si>
  <si>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</si>
  <si>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</si>
  <si>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</si>
  <si>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</si>
  <si>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</si>
  <si>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</si>
  <si>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</si>
  <si>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</si>
  <si>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</si>
  <si>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</si>
  <si>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</si>
  <si>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</si>
  <si>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</si>
  <si>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</si>
  <si>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</si>
  <si>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</si>
  <si>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</si>
  <si>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</si>
  <si>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</si>
  <si>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</si>
  <si>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</si>
  <si>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</si>
  <si>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</si>
  <si>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</si>
  <si>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</si>
  <si>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</si>
  <si>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</si>
  <si>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</si>
  <si>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</si>
  <si>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</si>
  <si>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</si>
  <si>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</si>
  <si>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</si>
  <si>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</si>
  <si>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</si>
  <si>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</si>
  <si>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</si>
  <si>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</si>
  <si>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</si>
  <si>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</si>
  <si>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</si>
  <si>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</si>
  <si>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</si>
  <si>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</si>
  <si>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</si>
  <si>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</si>
  <si>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</si>
  <si>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</si>
  <si>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</si>
  <si>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</si>
  <si>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</si>
  <si>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</si>
  <si>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</si>
  <si>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</si>
  <si>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</si>
  <si>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</si>
  <si>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</si>
  <si>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</si>
  <si>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</si>
  <si>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</si>
  <si>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</si>
  <si>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</si>
  <si>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</si>
  <si>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</si>
  <si>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</si>
  <si>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</si>
  <si>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</si>
  <si>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</si>
  <si>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</si>
  <si>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</si>
  <si>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</si>
  <si>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</si>
  <si>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</si>
  <si>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</si>
  <si>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</si>
  <si>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</si>
  <si>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</si>
  <si>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</si>
  <si>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</si>
  <si>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</si>
  <si>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</si>
  <si>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</si>
  <si>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</si>
  <si>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</si>
  <si>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</si>
  <si>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</si>
  <si>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</si>
  <si>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</si>
  <si>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</si>
  <si>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</si>
  <si>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</si>
  <si>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</si>
  <si>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</si>
  <si>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</si>
  <si>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</si>
  <si>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</si>
  <si>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</si>
  <si>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</si>
  <si>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</si>
  <si>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</si>
  <si>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</si>
  <si>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</si>
  <si>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</si>
  <si>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</si>
  <si>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</si>
  <si>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</si>
  <si>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</si>
  <si>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</si>
  <si>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</si>
  <si>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</si>
  <si>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</si>
  <si>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</si>
  <si>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</si>
  <si>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</si>
  <si>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</si>
  <si>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</si>
  <si>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</si>
  <si>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</si>
  <si>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</si>
  <si>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</si>
  <si>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</si>
  <si>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</si>
  <si>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</si>
  <si>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</si>
  <si>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</si>
  <si>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</si>
  <si>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</si>
  <si>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</si>
  <si>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</si>
  <si>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</si>
  <si>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</si>
  <si>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</si>
  <si>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</si>
  <si>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</si>
  <si>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</si>
  <si>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</si>
  <si>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</si>
  <si>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</si>
  <si>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</si>
  <si>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</si>
  <si>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</si>
  <si>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</si>
  <si>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</si>
  <si>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</si>
  <si>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</si>
  <si>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</si>
  <si>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</si>
  <si>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</si>
  <si>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</si>
  <si>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</si>
  <si>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</si>
  <si>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</si>
  <si>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</si>
  <si>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</si>
  <si>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</si>
  <si>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</si>
  <si>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</si>
  <si>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</si>
  <si>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</si>
  <si>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</si>
  <si>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</si>
  <si>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</si>
  <si>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</si>
  <si>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</si>
  <si>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</si>
  <si>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</si>
  <si>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</si>
  <si>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</si>
  <si>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</si>
  <si>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</si>
  <si>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</si>
  <si>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</si>
  <si>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</si>
  <si>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</si>
  <si>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</si>
  <si>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</si>
  <si>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</si>
  <si>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</si>
  <si>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</si>
  <si>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</si>
  <si>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</si>
  <si>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</si>
  <si>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</si>
  <si>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</si>
  <si>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</si>
  <si>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</si>
  <si>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</si>
  <si>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</si>
  <si>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</si>
  <si>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</si>
  <si>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</si>
  <si>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</si>
  <si>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</si>
  <si>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</si>
  <si>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</si>
  <si>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</si>
  <si>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</si>
  <si>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</si>
  <si>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</si>
  <si>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</si>
  <si>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</si>
  <si>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</si>
  <si>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</si>
  <si>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</si>
  <si>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</si>
  <si>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</si>
  <si>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</si>
  <si>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</si>
  <si>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</si>
  <si>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</si>
  <si>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</si>
  <si>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</si>
  <si>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</si>
  <si>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</si>
  <si>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</si>
  <si>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</si>
  <si>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</si>
  <si>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</si>
  <si>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</si>
  <si>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</si>
  <si>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</si>
  <si>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</si>
  <si>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</si>
  <si>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</si>
  <si>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</si>
  <si>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</si>
  <si>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</si>
  <si>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</si>
  <si>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</si>
  <si>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</si>
  <si>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</si>
  <si>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</si>
  <si>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</si>
  <si>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</si>
  <si>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</si>
  <si>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</si>
  <si>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</si>
  <si>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</si>
  <si>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</si>
  <si>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</si>
  <si>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</si>
  <si>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</si>
  <si>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</si>
  <si>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</si>
  <si>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</si>
  <si>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</si>
  <si>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</si>
  <si>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</si>
  <si>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</si>
  <si>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</si>
  <si>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</si>
  <si>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</si>
  <si>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</si>
  <si>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</si>
  <si>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</si>
  <si>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</si>
  <si>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</si>
  <si>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</si>
  <si>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</si>
  <si>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</si>
  <si>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</si>
  <si>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</si>
  <si>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</si>
  <si>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</si>
  <si>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</si>
  <si>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</si>
  <si>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</si>
  <si>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</si>
  <si>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</si>
  <si>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</si>
  <si>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</si>
  <si>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</si>
  <si>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</si>
  <si>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</si>
  <si>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</si>
  <si>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</si>
  <si>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</si>
  <si>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</si>
  <si>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</si>
  <si>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</si>
  <si>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</si>
  <si>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</si>
  <si>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</si>
  <si>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</si>
  <si>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</si>
  <si>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</si>
  <si>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</si>
  <si>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</si>
  <si>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</si>
  <si>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</si>
  <si>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</si>
  <si>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</si>
  <si>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</si>
  <si>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</si>
  <si>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</si>
  <si>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</si>
  <si>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</si>
  <si>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</si>
  <si>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</si>
  <si>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</si>
  <si>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</si>
  <si>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</si>
  <si>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</si>
  <si>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</si>
  <si>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</si>
  <si>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</si>
  <si>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</si>
  <si>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</si>
  <si>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</si>
  <si>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</si>
  <si>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</si>
  <si>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</si>
  <si>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</si>
  <si>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</si>
  <si>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</si>
  <si>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</si>
  <si>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</si>
  <si>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</si>
  <si>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</si>
  <si>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</si>
  <si>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</si>
  <si>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</si>
  <si>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</si>
  <si>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</si>
  <si>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</si>
  <si>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</si>
  <si>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</si>
  <si>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</si>
  <si>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</si>
  <si>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</si>
  <si>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</si>
  <si>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</si>
  <si>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</si>
  <si>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</si>
  <si>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</si>
  <si>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</si>
  <si>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</si>
  <si>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</si>
  <si>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</si>
  <si>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</si>
  <si>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</si>
  <si>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</si>
  <si>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</si>
  <si>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</si>
  <si>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</si>
  <si>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</si>
  <si>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</si>
  <si>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</si>
  <si>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</si>
  <si>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</si>
  <si>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</si>
  <si>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</si>
  <si>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</si>
  <si>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</si>
  <si>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</si>
  <si>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</si>
  <si>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</si>
  <si>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</si>
  <si>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</si>
  <si>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</si>
  <si>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</si>
  <si>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</si>
  <si>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</si>
  <si>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</si>
  <si>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</si>
  <si>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</si>
  <si>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</si>
  <si>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</si>
  <si>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</si>
  <si>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</si>
  <si>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</si>
  <si>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</si>
  <si>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</si>
  <si>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</si>
  <si>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</si>
  <si>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</si>
  <si>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</si>
  <si>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</si>
  <si>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</si>
  <si>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</si>
  <si>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</si>
  <si>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</si>
  <si>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</si>
  <si>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</si>
  <si>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</si>
  <si>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</si>
  <si>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</si>
  <si>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</si>
  <si>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</si>
  <si>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</si>
  <si>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</si>
  <si>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</si>
  <si>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</si>
  <si>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</si>
  <si>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</si>
  <si>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</si>
  <si>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</si>
  <si>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</si>
  <si>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</si>
  <si>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</si>
  <si>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</si>
  <si>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</si>
  <si>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</si>
  <si>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</si>
  <si>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</si>
  <si>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</si>
  <si>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</si>
  <si>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</si>
  <si>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</si>
  <si>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</si>
  <si>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</si>
  <si>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</si>
  <si>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</si>
  <si>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</si>
  <si>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</si>
  <si>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</si>
  <si>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</si>
  <si>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</si>
  <si>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</si>
  <si>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</si>
  <si>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</si>
  <si>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</si>
  <si>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</si>
  <si>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</si>
  <si>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</si>
  <si>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</si>
  <si>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</si>
  <si>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</si>
  <si>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</si>
  <si>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</si>
  <si>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</si>
  <si>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</si>
  <si>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</si>
  <si>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</si>
  <si>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</si>
  <si>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</si>
  <si>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</si>
  <si>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</si>
  <si>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</si>
  <si>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</si>
  <si>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</si>
  <si>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</si>
  <si>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</si>
  <si>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</si>
  <si>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</si>
  <si>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</si>
  <si>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</si>
  <si>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</si>
  <si>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</si>
  <si>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</si>
  <si>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</si>
  <si>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</si>
  <si>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</si>
  <si>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</si>
  <si>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</si>
  <si>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</si>
  <si>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</si>
  <si>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</si>
  <si>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</si>
  <si>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</si>
  <si>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</si>
  <si>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</si>
  <si>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</si>
  <si>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</si>
  <si>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</si>
  <si>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</si>
  <si>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</si>
  <si>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</si>
  <si>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</si>
  <si>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</si>
  <si>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</si>
  <si>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</si>
  <si>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</si>
  <si>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</si>
  <si>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</si>
  <si>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</si>
  <si>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</si>
  <si>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</si>
  <si>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</si>
  <si>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</si>
  <si>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</si>
  <si>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</si>
  <si>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</si>
  <si>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</si>
  <si>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</si>
  <si>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</si>
  <si>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</si>
  <si>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</si>
  <si>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</si>
  <si>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</si>
  <si>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</si>
  <si>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</si>
  <si>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</si>
  <si>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</si>
  <si>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</si>
  <si>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</si>
  <si>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</si>
  <si>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</si>
  <si>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</si>
  <si>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</si>
  <si>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</si>
  <si>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</si>
  <si>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</si>
  <si>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</si>
  <si>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</si>
  <si>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</si>
  <si>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</si>
  <si>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</si>
  <si>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</si>
  <si>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</si>
  <si>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</si>
  <si>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</si>
  <si>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</si>
  <si>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</si>
  <si>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</si>
  <si>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</si>
  <si>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</si>
  <si>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</si>
  <si>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</si>
  <si>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</si>
  <si>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</si>
  <si>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</si>
  <si>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</si>
  <si>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</si>
  <si>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</si>
  <si>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</si>
  <si>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</si>
  <si>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</si>
  <si>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</si>
  <si>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</si>
  <si>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</si>
  <si>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</si>
  <si>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</si>
  <si>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</si>
  <si>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</si>
  <si>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</si>
  <si>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</si>
  <si>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</si>
  <si>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</si>
  <si>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</si>
  <si>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</si>
  <si>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</si>
  <si>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</si>
  <si>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</si>
  <si>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</si>
  <si>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</si>
  <si>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</si>
  <si>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</si>
  <si>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</si>
  <si>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</si>
  <si>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</si>
  <si>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</si>
  <si>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</si>
  <si>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</si>
  <si>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</si>
  <si>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</si>
  <si>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</si>
  <si>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</si>
  <si>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</si>
  <si>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</si>
  <si>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</si>
  <si>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</si>
  <si>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</si>
  <si>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</si>
  <si>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</si>
  <si>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</si>
  <si>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</si>
  <si>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</si>
  <si>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</si>
  <si>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</si>
  <si>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</si>
  <si>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</si>
  <si>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</si>
  <si>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</si>
  <si>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</si>
  <si>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</si>
  <si>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</si>
  <si>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</si>
  <si>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</si>
  <si>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</si>
  <si>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</si>
  <si>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</si>
  <si>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</si>
  <si>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</si>
  <si>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</si>
  <si>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</si>
  <si>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</si>
  <si>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</si>
  <si>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</si>
  <si>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</si>
  <si>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</si>
  <si>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</si>
  <si>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</si>
  <si>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</si>
  <si>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</si>
  <si>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</si>
  <si>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</si>
  <si>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</si>
  <si>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</si>
  <si>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</si>
  <si>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</si>
  <si>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</si>
  <si>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</si>
  <si>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</si>
  <si>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</si>
  <si>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</si>
  <si>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</si>
  <si>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</si>
  <si>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</si>
  <si>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</si>
  <si>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</si>
  <si>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</si>
  <si>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</si>
  <si>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</si>
  <si>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</si>
  <si>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</si>
  <si>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</si>
  <si>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</si>
  <si>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</si>
  <si>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</si>
  <si>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</si>
  <si>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</si>
  <si>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</si>
  <si>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</si>
  <si>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</si>
  <si>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</si>
  <si>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</si>
  <si>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</si>
  <si>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</si>
  <si>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</si>
  <si>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</si>
  <si>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</si>
  <si>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</si>
  <si>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</si>
  <si>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</si>
  <si>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</si>
  <si>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</si>
  <si>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</si>
  <si>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</si>
  <si>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</si>
  <si>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</si>
  <si>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</si>
  <si>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</si>
  <si>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</si>
  <si>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</si>
  <si>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</si>
  <si>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</si>
  <si>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</si>
  <si>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</si>
  <si>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</si>
  <si>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</si>
  <si>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</si>
  <si>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</si>
  <si>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</si>
  <si>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</si>
  <si>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</si>
  <si>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</si>
  <si>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</si>
  <si>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</si>
  <si>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</si>
  <si>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</si>
  <si>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</si>
  <si>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</si>
  <si>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</si>
  <si>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</si>
  <si>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</si>
  <si>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</si>
  <si>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</si>
  <si>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</si>
  <si>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</si>
  <si>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</si>
  <si>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</si>
  <si>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</si>
  <si>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</si>
  <si>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</si>
  <si>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</si>
  <si>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</si>
  <si>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</si>
  <si>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</si>
  <si>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</si>
  <si>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</si>
  <si>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</si>
  <si>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</si>
  <si>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</si>
  <si>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</si>
  <si>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</si>
  <si>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</si>
  <si>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</si>
  <si>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</si>
  <si>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</si>
  <si>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</si>
  <si>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</si>
  <si>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</si>
  <si>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</si>
  <si>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</si>
  <si>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</si>
  <si>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</si>
  <si>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</si>
  <si>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</si>
  <si>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</si>
  <si>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</si>
  <si>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</si>
  <si>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</si>
  <si>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</si>
  <si>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</si>
  <si>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</si>
  <si>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</si>
  <si>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</si>
  <si>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</si>
  <si>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</si>
  <si>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</si>
  <si>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</si>
  <si>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</si>
  <si>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</si>
  <si>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</si>
  <si>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</si>
  <si>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</si>
  <si>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</si>
  <si>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</si>
  <si>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</si>
  <si>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</si>
  <si>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</si>
  <si>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</si>
  <si>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</si>
  <si>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</si>
  <si>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</si>
  <si>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</si>
  <si>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</si>
  <si>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</si>
  <si>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</si>
  <si>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</si>
  <si>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</si>
  <si>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</si>
  <si>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</si>
  <si>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</si>
  <si>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</si>
  <si>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</si>
  <si>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</si>
  <si>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</si>
  <si>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</si>
  <si>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</si>
  <si>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</si>
  <si>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</si>
  <si>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</si>
  <si>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</si>
  <si>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</si>
  <si>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</si>
  <si>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</si>
  <si>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</si>
  <si>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</si>
  <si>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</si>
  <si>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</si>
  <si>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</si>
  <si>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</si>
  <si>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</si>
  <si>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</si>
  <si>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</si>
  <si>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</si>
  <si>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</si>
  <si>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</si>
  <si>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</si>
  <si>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</si>
  <si>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</si>
  <si>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</si>
  <si>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</si>
  <si>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</si>
  <si>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</si>
  <si>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</si>
  <si>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</si>
  <si>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</si>
  <si>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</si>
  <si>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</si>
  <si>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</si>
  <si>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</si>
  <si>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</si>
  <si>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</si>
  <si>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</si>
  <si>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</si>
  <si>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</si>
  <si>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</si>
  <si>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</si>
  <si>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</si>
  <si>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</si>
  <si>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</si>
  <si>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</si>
  <si>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</si>
  <si>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</si>
  <si>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</si>
  <si>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</si>
  <si>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</si>
  <si>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</si>
  <si>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</si>
  <si>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</si>
  <si>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</si>
  <si>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</si>
  <si>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</si>
  <si>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</si>
  <si>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</si>
  <si>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</si>
  <si>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</si>
  <si>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</si>
  <si>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</si>
  <si>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</si>
  <si>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</si>
  <si>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</si>
  <si>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</si>
  <si>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</si>
  <si>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</si>
  <si>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</si>
  <si>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</si>
  <si>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</si>
  <si>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</si>
  <si>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</si>
  <si>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</si>
  <si>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</si>
  <si>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</si>
  <si>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</si>
  <si>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</si>
  <si>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</si>
  <si>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</si>
  <si>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</si>
  <si>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</si>
  <si>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</si>
  <si>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</si>
  <si>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</si>
  <si>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</si>
  <si>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</si>
  <si>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</si>
  <si>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</si>
  <si>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</si>
  <si>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</si>
  <si>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</si>
  <si>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</si>
  <si>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</si>
  <si>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</si>
  <si>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</si>
  <si>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</si>
  <si>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</si>
  <si>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</si>
  <si>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</si>
  <si>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</si>
  <si>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</si>
  <si>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</si>
  <si>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</si>
  <si>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</si>
  <si>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</si>
  <si>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</si>
  <si>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</si>
  <si>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</si>
  <si>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</si>
  <si>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</si>
  <si>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</si>
  <si>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</si>
  <si>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</si>
  <si>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</si>
  <si>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</si>
  <si>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</si>
  <si>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</si>
  <si>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</si>
  <si>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</si>
  <si>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</si>
  <si>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</si>
  <si>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</si>
  <si>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</si>
  <si>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</si>
  <si>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</si>
  <si>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</si>
  <si>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</si>
  <si>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</si>
  <si>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</si>
  <si>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</si>
  <si>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</si>
  <si>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</si>
  <si>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</si>
  <si>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</si>
  <si>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</si>
  <si>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</si>
  <si>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</si>
  <si>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</si>
  <si>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</si>
  <si>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</si>
  <si>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</si>
  <si>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</si>
  <si>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</si>
  <si>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</si>
  <si>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</si>
  <si>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</si>
  <si>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</si>
  <si>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</si>
  <si>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</si>
  <si>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</si>
  <si>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</si>
  <si>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</si>
  <si>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</si>
  <si>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</si>
  <si>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</si>
  <si>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</si>
  <si>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</si>
  <si>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</si>
  <si>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</si>
  <si>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</si>
  <si>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</si>
  <si>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</si>
  <si>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</si>
  <si>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</si>
  <si>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</si>
  <si>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</si>
  <si>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</si>
  <si>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</si>
  <si>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</si>
  <si>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</si>
  <si>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</si>
  <si>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</si>
  <si>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</si>
  <si>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</si>
  <si>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</si>
  <si>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</si>
  <si>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</si>
  <si>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</si>
  <si>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</si>
  <si>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</si>
  <si>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</si>
  <si>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</si>
  <si>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</si>
  <si>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</si>
  <si>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</si>
  <si>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</si>
  <si>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</si>
  <si>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</si>
  <si>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</si>
  <si>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</si>
  <si>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</si>
  <si>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</si>
  <si>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</si>
  <si>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</si>
  <si>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</si>
  <si>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</si>
  <si>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</si>
  <si>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</si>
  <si>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</si>
  <si>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</si>
  <si>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</si>
  <si>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</si>
  <si>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</si>
  <si>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</si>
  <si>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</si>
  <si>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</si>
  <si>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</si>
  <si>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</si>
  <si>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</si>
  <si>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</si>
  <si>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</si>
  <si>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</si>
  <si>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</si>
  <si>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</si>
  <si>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</si>
  <si>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</si>
  <si>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</si>
  <si>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</si>
  <si>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</si>
  <si>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</si>
  <si>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</si>
  <si>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</si>
  <si>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</si>
  <si>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</si>
  <si>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</si>
  <si>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</si>
  <si>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</si>
  <si>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</si>
  <si>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</si>
  <si>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</si>
  <si>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</si>
  <si>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</si>
  <si>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</si>
  <si>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</si>
  <si>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</si>
  <si>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</si>
  <si>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</si>
  <si>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</si>
  <si>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</si>
  <si>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</si>
  <si>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</si>
  <si>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</si>
  <si>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</si>
  <si>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</si>
  <si>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</si>
  <si>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</si>
  <si>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</si>
  <si>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</si>
  <si>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</si>
  <si>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</si>
  <si>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</si>
  <si>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</si>
  <si>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</si>
  <si>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</si>
  <si>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</si>
  <si>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</si>
  <si>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</si>
  <si>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</si>
  <si>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</si>
  <si>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</si>
  <si>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</si>
  <si>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</si>
  <si>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</si>
  <si>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</si>
  <si>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</si>
  <si>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</si>
  <si>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</si>
  <si>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</si>
  <si>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</si>
  <si>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</si>
  <si>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</si>
  <si>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</si>
  <si>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</si>
  <si>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</si>
  <si>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</si>
  <si>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</si>
  <si>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</si>
  <si>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</si>
  <si>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</si>
  <si>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</si>
  <si>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</si>
  <si>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</si>
  <si>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</si>
  <si>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</si>
  <si>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</si>
  <si>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</si>
  <si>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</si>
  <si>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</si>
  <si>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</si>
  <si>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</si>
  <si>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</si>
  <si>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</si>
  <si>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</si>
  <si>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</si>
  <si>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</si>
  <si>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</si>
  <si>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</si>
  <si>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</si>
  <si>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</si>
  <si>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</si>
  <si>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</si>
  <si>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</si>
  <si>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</si>
  <si>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</si>
  <si>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</si>
  <si>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</si>
  <si>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</si>
  <si>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</si>
  <si>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</si>
  <si>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</si>
  <si>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</si>
  <si>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</si>
  <si>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</si>
  <si>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</si>
  <si>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</si>
  <si>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</si>
  <si>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</si>
  <si>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</si>
  <si>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</si>
  <si>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</si>
  <si>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</si>
  <si>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</si>
  <si>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</si>
  <si>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</si>
  <si>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</si>
  <si>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</si>
  <si>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</si>
  <si>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</si>
  <si>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</si>
  <si>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</si>
  <si>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</si>
  <si>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</si>
  <si>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</si>
  <si>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</si>
  <si>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</si>
  <si>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</si>
  <si>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</si>
  <si>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</si>
  <si>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</si>
  <si>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</si>
  <si>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</si>
  <si>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</si>
  <si>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</si>
  <si>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</si>
  <si>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</si>
  <si>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</si>
  <si>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</si>
  <si>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</si>
  <si>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</si>
  <si>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</si>
  <si>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</si>
  <si>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</si>
  <si>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</si>
  <si>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</si>
  <si>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</si>
  <si>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</si>
  <si>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</si>
  <si>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</si>
  <si>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</si>
  <si>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</si>
  <si>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</si>
  <si>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</si>
  <si>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</si>
  <si>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</si>
  <si>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</si>
  <si>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</si>
  <si>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</si>
  <si>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</si>
  <si>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</si>
  <si>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</si>
  <si>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</si>
  <si>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</si>
  <si>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</si>
  <si>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</si>
  <si>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</si>
  <si>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</si>
  <si>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</si>
  <si>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</si>
  <si>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</si>
  <si>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</si>
  <si>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</si>
  <si>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</si>
  <si>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</si>
  <si>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</si>
  <si>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</si>
  <si>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</si>
  <si>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</si>
  <si>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</si>
  <si>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</si>
  <si>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</si>
  <si>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</si>
  <si>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</si>
  <si>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</si>
  <si>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</si>
  <si>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</si>
  <si>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</si>
  <si>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</si>
  <si>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</si>
  <si>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</si>
  <si>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</si>
  <si>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</si>
  <si>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</si>
  <si>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</si>
  <si>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</si>
  <si>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</si>
  <si>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</si>
  <si>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</si>
  <si>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</si>
  <si>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</si>
  <si>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</si>
  <si>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</si>
  <si>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</si>
  <si>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</si>
  <si>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</si>
  <si>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</si>
  <si>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</si>
  <si>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</si>
  <si>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</si>
  <si>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</si>
  <si>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</si>
  <si>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</si>
  <si>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</si>
  <si>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</si>
  <si>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</si>
  <si>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</si>
  <si>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</si>
  <si>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</si>
  <si>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</si>
  <si>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</si>
  <si>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</si>
  <si>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</si>
  <si>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</si>
  <si>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</si>
  <si>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</si>
  <si>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</si>
  <si>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</si>
  <si>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</si>
  <si>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</si>
  <si>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</si>
  <si>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</si>
  <si>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</si>
  <si>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</si>
  <si>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</si>
  <si>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</si>
  <si>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</si>
  <si>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</si>
  <si>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</si>
  <si>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</si>
  <si>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</si>
  <si>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</si>
  <si>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</si>
  <si>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</si>
  <si>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</si>
  <si>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</si>
  <si>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</si>
  <si>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</si>
  <si>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</si>
  <si>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</si>
  <si>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</si>
  <si>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</si>
  <si>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</si>
  <si>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</si>
  <si>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</si>
  <si>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</si>
  <si>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</si>
  <si>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</si>
  <si>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</si>
  <si>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</si>
  <si>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</si>
  <si>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</si>
  <si>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</si>
  <si>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</si>
  <si>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</si>
  <si>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</si>
  <si>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</si>
  <si>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</si>
  <si>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</si>
  <si>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</si>
  <si>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</si>
  <si>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</si>
  <si>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</si>
  <si>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</si>
  <si>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</si>
  <si>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</si>
  <si>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</si>
  <si>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</si>
  <si>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</si>
  <si>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</si>
  <si>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</si>
  <si>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</si>
  <si>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</si>
  <si>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</si>
  <si>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</si>
  <si>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</si>
  <si>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</si>
  <si>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</si>
  <si>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</si>
  <si>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</si>
  <si>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</si>
  <si>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</si>
  <si>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</si>
  <si>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</si>
  <si>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</si>
  <si>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</si>
  <si>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</si>
  <si>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</si>
  <si>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</si>
  <si>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</si>
  <si>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</si>
  <si>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</si>
  <si>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</si>
  <si>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</si>
  <si>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</si>
  <si>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</si>
  <si>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</si>
  <si>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</si>
  <si>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</si>
  <si>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</si>
  <si>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</si>
  <si>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</si>
  <si>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</si>
  <si>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</si>
  <si>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</si>
  <si>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</si>
  <si>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</si>
  <si>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</si>
  <si>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</si>
  <si>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</si>
  <si>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</si>
  <si>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</si>
  <si>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</si>
  <si>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</si>
  <si>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</si>
  <si>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</si>
  <si>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</si>
  <si>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</si>
  <si>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</si>
  <si>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</si>
  <si>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</si>
  <si>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</si>
  <si>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</si>
  <si>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</si>
  <si>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</si>
  <si>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</si>
  <si>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</si>
  <si>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</si>
  <si>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</si>
  <si>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</si>
  <si>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</si>
  <si>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</si>
  <si>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</si>
  <si>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</si>
  <si>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</si>
  <si>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</si>
  <si>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</si>
  <si>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</si>
  <si>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</si>
  <si>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</si>
  <si>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</si>
  <si>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</si>
  <si>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</si>
  <si>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</si>
  <si>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</si>
  <si>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</si>
  <si>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</si>
  <si>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</si>
  <si>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</si>
  <si>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</si>
  <si>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</si>
  <si>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</si>
  <si>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</si>
  <si>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</si>
  <si>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</si>
  <si>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</si>
  <si>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</si>
  <si>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</si>
  <si>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</si>
  <si>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</si>
  <si>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</si>
  <si>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</si>
  <si>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</si>
  <si>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</si>
  <si>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</si>
  <si>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</si>
  <si>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</si>
  <si>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</si>
  <si>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</si>
  <si>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</si>
  <si>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</si>
  <si>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</si>
  <si>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</si>
  <si>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</si>
  <si>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</si>
  <si>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</si>
  <si>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</si>
  <si>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</si>
  <si>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</si>
  <si>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</si>
  <si>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</si>
  <si>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</si>
  <si>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</si>
  <si>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</si>
  <si>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</si>
  <si>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</si>
  <si>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</si>
  <si>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</si>
  <si>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</si>
  <si>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</si>
  <si>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</si>
  <si>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</si>
  <si>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</si>
  <si>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</si>
  <si>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</si>
  <si>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</si>
  <si>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</si>
  <si>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</si>
  <si>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</si>
  <si>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</si>
  <si>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</si>
  <si>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</si>
  <si>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</si>
  <si>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</si>
  <si>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</si>
  <si>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</si>
  <si>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</si>
  <si>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</si>
  <si>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</si>
  <si>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</si>
  <si>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</si>
  <si>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</si>
  <si>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</si>
  <si>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</si>
  <si>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</si>
  <si>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</si>
  <si>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</si>
  <si>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</si>
  <si>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</si>
  <si>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</si>
  <si>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</si>
  <si>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</si>
  <si>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</si>
  <si>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</si>
  <si>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</si>
  <si>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</si>
  <si>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</si>
  <si>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</si>
  <si>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</si>
  <si>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</si>
  <si>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</si>
  <si>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</si>
  <si>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</si>
  <si>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</si>
  <si>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</si>
  <si>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</si>
  <si>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</si>
  <si>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</si>
  <si>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</si>
  <si>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</si>
  <si>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</si>
  <si>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</si>
  <si>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</si>
  <si>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</si>
  <si>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</si>
  <si>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</si>
  <si>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</si>
  <si>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</si>
  <si>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</si>
  <si>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</si>
  <si>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</si>
  <si>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</si>
  <si>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</si>
  <si>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</si>
  <si>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</si>
  <si>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</si>
  <si>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</si>
  <si>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</si>
  <si>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</si>
  <si>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</si>
  <si>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</si>
  <si>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</si>
  <si>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</si>
  <si>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</si>
  <si>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</si>
  <si>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</si>
  <si>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</si>
  <si>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</si>
  <si>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</si>
  <si>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</si>
  <si>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</si>
  <si>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</si>
  <si>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</si>
  <si>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</si>
  <si>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</si>
  <si>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</si>
  <si>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</si>
  <si>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</si>
  <si>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</si>
  <si>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</si>
  <si>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</si>
  <si>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</si>
  <si>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</si>
  <si>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</si>
  <si>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</si>
  <si>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</si>
  <si>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</si>
  <si>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</si>
  <si>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</si>
  <si>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</si>
  <si>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</si>
  <si>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</si>
  <si>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</si>
  <si>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</si>
  <si>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</si>
  <si>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</si>
  <si>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</si>
  <si>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</si>
  <si>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</si>
  <si>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</si>
  <si>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</si>
  <si>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</si>
  <si>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</si>
  <si>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</si>
  <si>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</si>
  <si>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</si>
  <si>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</si>
  <si>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</si>
  <si>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</si>
  <si>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</si>
  <si>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</si>
  <si>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</si>
  <si>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</si>
  <si>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</si>
  <si>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</si>
  <si>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</si>
  <si>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</si>
  <si>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</si>
  <si>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</si>
  <si>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</si>
  <si>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</si>
  <si>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</si>
  <si>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</si>
  <si>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</si>
  <si>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</si>
  <si>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</si>
  <si>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</si>
  <si>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</si>
  <si>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</si>
  <si>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</si>
  <si>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</si>
  <si>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</si>
  <si>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</si>
  <si>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</si>
  <si>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</si>
  <si>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</si>
  <si>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</si>
  <si>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</si>
  <si>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</si>
  <si>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</si>
  <si>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</si>
  <si>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</si>
  <si>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</si>
  <si>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</si>
  <si>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</si>
  <si>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</si>
  <si>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</si>
  <si>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</si>
  <si>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</si>
  <si>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</si>
  <si>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</si>
  <si>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</si>
  <si>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</si>
  <si>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</si>
  <si>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</si>
  <si>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</si>
  <si>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</si>
  <si>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</si>
  <si>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</si>
  <si>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</si>
  <si>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</si>
  <si>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</si>
  <si>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</si>
  <si>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</si>
  <si>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</si>
  <si>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</si>
  <si>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</si>
  <si>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</si>
  <si>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</si>
  <si>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</si>
  <si>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</si>
  <si>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</si>
  <si>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</si>
  <si>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</si>
  <si>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</si>
  <si>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</si>
  <si>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</si>
  <si>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</si>
  <si>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</si>
  <si>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</si>
  <si>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</si>
  <si>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</si>
  <si>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</si>
  <si>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</si>
  <si>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</si>
  <si>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</si>
  <si>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</si>
  <si>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</si>
  <si>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</si>
  <si>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</si>
  <si>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</si>
  <si>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</si>
  <si>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</si>
  <si>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</si>
  <si>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</si>
  <si>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</si>
  <si>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</si>
  <si>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</si>
  <si>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</si>
  <si>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</si>
  <si>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</si>
  <si>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</si>
  <si>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</si>
  <si>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</si>
  <si>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</si>
  <si>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</si>
  <si>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</si>
  <si>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</si>
  <si>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</si>
  <si>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</si>
  <si>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</si>
  <si>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</si>
  <si>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</si>
  <si>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</si>
  <si>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</si>
  <si>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</si>
  <si>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</si>
  <si>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</si>
  <si>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</si>
  <si>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</si>
  <si>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</si>
  <si>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</si>
  <si>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</si>
  <si>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</si>
  <si>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</si>
  <si>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</si>
  <si>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</si>
  <si>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</si>
  <si>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</si>
  <si>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</si>
  <si>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</si>
  <si>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</si>
  <si>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</si>
  <si>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</si>
  <si>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</si>
  <si>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</si>
  <si>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</si>
  <si>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</si>
  <si>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</si>
  <si>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</si>
  <si>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</si>
  <si>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</si>
  <si>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</si>
  <si>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</si>
  <si>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</si>
  <si>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</si>
  <si>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</si>
  <si>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</si>
  <si>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</si>
  <si>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</si>
  <si>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</si>
  <si>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</si>
  <si>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</si>
  <si>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</si>
  <si>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</si>
  <si>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</si>
  <si>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</si>
  <si>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</si>
  <si>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</si>
  <si>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</si>
  <si>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</si>
  <si>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</si>
  <si>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</si>
  <si>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</si>
  <si>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</si>
  <si>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</si>
  <si>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</si>
  <si>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</si>
  <si>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</si>
  <si>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</si>
  <si>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</si>
  <si>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</si>
  <si>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</si>
  <si>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</si>
  <si>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</si>
  <si>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</si>
  <si>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</si>
  <si>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</si>
  <si>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</si>
  <si>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</si>
  <si>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</si>
  <si>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</si>
  <si>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</si>
  <si>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</si>
  <si>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</si>
  <si>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</si>
  <si>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</si>
  <si>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</si>
  <si>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</si>
  <si>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</si>
  <si>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</si>
  <si>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</si>
  <si>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</si>
  <si>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</si>
  <si>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</si>
  <si>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</si>
  <si>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</si>
  <si>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</si>
  <si>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</si>
  <si>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</si>
  <si>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</si>
  <si>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</si>
  <si>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</si>
  <si>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</si>
  <si>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</si>
  <si>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</si>
  <si>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</si>
  <si>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</si>
  <si>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</si>
  <si>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</si>
  <si>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</si>
  <si>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</si>
  <si>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</si>
  <si>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</si>
  <si>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</si>
  <si>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</si>
  <si>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</si>
  <si>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</si>
  <si>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</si>
  <si>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</si>
  <si>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</si>
  <si>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</si>
  <si>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</si>
  <si>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</si>
  <si>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</si>
  <si>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</si>
  <si>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</si>
  <si>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</si>
  <si>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</si>
  <si>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</si>
  <si>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</si>
  <si>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</si>
  <si>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</si>
  <si>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</si>
  <si>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</si>
  <si>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</si>
  <si>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</si>
  <si>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</si>
  <si>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</si>
  <si>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</si>
  <si>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</si>
  <si>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</si>
  <si>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</si>
  <si>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</si>
  <si>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</si>
  <si>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</si>
  <si>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</si>
  <si>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</si>
  <si>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</si>
  <si>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</si>
  <si>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</si>
  <si>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</si>
  <si>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</si>
  <si>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</si>
  <si>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</si>
  <si>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</si>
  <si>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</si>
  <si>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</si>
  <si>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</si>
  <si>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</si>
  <si>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</si>
  <si>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</si>
  <si>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</si>
  <si>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</si>
  <si>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</si>
  <si>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</si>
  <si>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</si>
  <si>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</si>
  <si>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</si>
  <si>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</si>
  <si>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</si>
  <si>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</si>
  <si>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</si>
  <si>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</si>
  <si>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</si>
  <si>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</si>
  <si>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</si>
  <si>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</si>
  <si>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</si>
  <si>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</si>
  <si>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</si>
  <si>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</si>
  <si>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</si>
  <si>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</si>
  <si>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</si>
  <si>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</si>
  <si>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</si>
  <si>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</si>
  <si>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</si>
  <si>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</si>
  <si>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</si>
  <si>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</si>
  <si>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</si>
  <si>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</si>
  <si>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</si>
  <si>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</si>
  <si>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</si>
  <si>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</si>
  <si>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</si>
  <si>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</si>
  <si>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</si>
  <si>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</si>
  <si>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</si>
  <si>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</si>
  <si>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</si>
  <si>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</si>
  <si>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</si>
  <si>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</si>
  <si>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</si>
  <si>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</si>
  <si>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</si>
  <si>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</si>
  <si>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</si>
  <si>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</si>
  <si>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</si>
  <si>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</si>
  <si>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</si>
  <si>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</si>
  <si>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</si>
  <si>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</si>
  <si>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</si>
  <si>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</si>
  <si>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</si>
  <si>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</si>
  <si>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</si>
  <si>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</si>
  <si>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</si>
  <si>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</si>
  <si>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</si>
  <si>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</si>
  <si>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</si>
  <si>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</si>
  <si>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</si>
  <si>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</si>
  <si>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</si>
  <si>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</si>
  <si>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</si>
  <si>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</si>
  <si>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</si>
  <si>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</si>
  <si>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</si>
  <si>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</si>
  <si>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</si>
  <si>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</si>
  <si>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</si>
  <si>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</si>
  <si>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</si>
  <si>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</si>
  <si>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</si>
  <si>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</si>
  <si>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</si>
  <si>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</si>
  <si>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</si>
  <si>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</si>
  <si>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</si>
  <si>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</si>
  <si>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</si>
  <si>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</si>
  <si>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</si>
  <si>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</si>
  <si>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</si>
  <si>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</si>
  <si>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</si>
  <si>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</si>
  <si>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</si>
  <si>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</si>
  <si>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</si>
  <si>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</si>
  <si>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</si>
  <si>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</si>
  <si>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</si>
  <si>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</si>
  <si>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</si>
  <si>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</si>
  <si>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</si>
  <si>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</si>
  <si>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</si>
  <si>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</si>
  <si>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</si>
  <si>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</si>
  <si>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</si>
  <si>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</si>
  <si>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</si>
  <si>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</si>
  <si>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</si>
  <si>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</si>
  <si>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</si>
  <si>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</si>
  <si>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</si>
  <si>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</si>
  <si>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</si>
  <si>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</si>
  <si>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</si>
  <si>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</si>
  <si>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</si>
  <si>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</si>
  <si>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</si>
  <si>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</si>
  <si>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</si>
  <si>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</si>
  <si>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</si>
  <si>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</si>
  <si>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</si>
  <si>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</si>
  <si>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</si>
  <si>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</si>
  <si>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</si>
  <si>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</si>
  <si>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</si>
  <si>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</si>
  <si>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</si>
  <si>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</si>
  <si>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</si>
  <si>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</si>
  <si>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</si>
  <si>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</si>
  <si>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</si>
  <si>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</si>
  <si>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</si>
  <si>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</si>
  <si>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</si>
  <si>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</si>
  <si>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</si>
  <si>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</si>
  <si>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</si>
  <si>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</si>
  <si>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</si>
  <si>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</si>
  <si>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</si>
  <si>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</si>
  <si>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</si>
  <si>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</si>
  <si>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</si>
  <si>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</si>
  <si>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</si>
  <si>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</si>
  <si>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</si>
  <si>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</si>
  <si>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</si>
  <si>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</si>
  <si>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</si>
  <si>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</si>
  <si>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</si>
  <si>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</si>
  <si>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</si>
  <si>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</si>
  <si>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</si>
  <si>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</si>
  <si>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</si>
  <si>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</si>
  <si>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</si>
  <si>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</si>
  <si>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</si>
  <si>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</si>
  <si>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</si>
  <si>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</si>
  <si>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</si>
  <si>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</si>
  <si>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</si>
  <si>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</si>
  <si>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</si>
  <si>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</si>
  <si>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</si>
  <si>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</si>
  <si>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</si>
  <si>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</si>
  <si>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</si>
  <si>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</si>
  <si>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</si>
  <si>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</si>
  <si>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</si>
  <si>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</si>
  <si>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</si>
  <si>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</si>
  <si>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</si>
  <si>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</si>
  <si>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</si>
  <si>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</si>
  <si>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</si>
  <si>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</si>
  <si>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</si>
  <si>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</si>
  <si>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</si>
  <si>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</si>
  <si>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</si>
  <si>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</si>
  <si>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</si>
  <si>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</si>
  <si>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</si>
  <si>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</si>
  <si>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</si>
  <si>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</si>
  <si>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</si>
  <si>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</si>
  <si>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</si>
  <si>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</si>
  <si>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</si>
  <si>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</si>
  <si>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</si>
  <si>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</si>
  <si>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</si>
  <si>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</si>
  <si>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</si>
  <si>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</si>
  <si>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</si>
  <si>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</si>
  <si>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</si>
  <si>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</si>
  <si>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</si>
  <si>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</si>
  <si>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</si>
  <si>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</si>
  <si>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</si>
  <si>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</si>
  <si>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</si>
  <si>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</si>
  <si>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</si>
  <si>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</si>
  <si>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</si>
  <si>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</si>
  <si>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</si>
  <si>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</si>
  <si>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</si>
  <si>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</si>
  <si>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</si>
  <si>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</si>
  <si>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</si>
  <si>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</si>
  <si>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</si>
  <si>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</si>
  <si>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</si>
  <si>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</si>
  <si>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</si>
  <si>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</si>
  <si>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</si>
  <si>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</si>
  <si>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</si>
  <si>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</si>
  <si>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</si>
  <si>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</si>
  <si>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</si>
  <si>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</si>
  <si>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</si>
  <si>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</si>
  <si>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</si>
  <si>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</si>
  <si>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</si>
  <si>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</si>
  <si>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</si>
  <si>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</si>
  <si>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</si>
  <si>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</si>
  <si>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</si>
  <si>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</si>
  <si>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</si>
  <si>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</si>
  <si>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</si>
  <si>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</si>
  <si>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</si>
  <si>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</si>
  <si>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</si>
  <si>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</si>
  <si>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</si>
  <si>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</si>
  <si>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</si>
  <si>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</si>
  <si>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</si>
  <si>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</si>
  <si>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</si>
  <si>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</si>
  <si>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</si>
  <si>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</si>
  <si>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</si>
  <si>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</si>
  <si>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</si>
  <si>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</si>
  <si>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</si>
  <si>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</si>
  <si>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</si>
  <si>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</si>
  <si>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</si>
  <si>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</si>
  <si>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</si>
  <si>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</si>
  <si>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</si>
  <si>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</si>
  <si>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</si>
  <si>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</si>
  <si>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</si>
  <si>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</si>
  <si>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</si>
  <si>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</si>
  <si>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</si>
  <si>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</si>
  <si>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</si>
  <si>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</si>
  <si>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</si>
  <si>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</si>
  <si>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</si>
  <si>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</si>
  <si>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</si>
  <si>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</si>
  <si>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</si>
  <si>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</si>
  <si>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</si>
  <si>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</si>
  <si>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</si>
  <si>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</si>
  <si>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</si>
  <si>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</si>
  <si>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</si>
  <si>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</si>
  <si>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</si>
  <si>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</si>
  <si>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</si>
  <si>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</si>
  <si>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</si>
  <si>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</si>
  <si>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</si>
  <si>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</si>
  <si>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</si>
  <si>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</si>
  <si>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</si>
  <si>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</si>
  <si>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</si>
  <si>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</si>
  <si>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</si>
  <si>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</si>
  <si>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</si>
  <si>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</si>
  <si>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</si>
  <si>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</si>
  <si>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</si>
  <si>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</si>
  <si>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</si>
  <si>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</si>
  <si>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</si>
  <si>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</si>
  <si>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</si>
  <si>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</si>
  <si>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</si>
  <si>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</si>
  <si>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</si>
  <si>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</si>
  <si>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</si>
  <si>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</si>
  <si>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</si>
  <si>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</si>
  <si>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</si>
  <si>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</si>
  <si>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</si>
  <si>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</si>
  <si>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</si>
  <si>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</si>
  <si>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</si>
  <si>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</si>
  <si>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</si>
  <si>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</si>
  <si>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</si>
  <si>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</si>
  <si>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</si>
  <si>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</si>
  <si>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</si>
  <si>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</si>
  <si>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</si>
  <si>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</si>
  <si>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</si>
  <si>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</si>
  <si>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</si>
  <si>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</si>
  <si>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</si>
  <si>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</si>
  <si>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</si>
  <si>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</si>
  <si>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</si>
  <si>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</si>
  <si>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</si>
  <si>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</si>
  <si>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</si>
  <si>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</si>
  <si>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</si>
  <si>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</si>
  <si>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</si>
  <si>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</si>
  <si>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</si>
  <si>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</si>
  <si>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</si>
  <si>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</si>
  <si>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</si>
  <si>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</si>
  <si>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</si>
  <si>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</si>
  <si>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</si>
  <si>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</si>
  <si>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</si>
  <si>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</si>
  <si>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</si>
  <si>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</si>
  <si>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</si>
  <si>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</si>
  <si>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</si>
  <si>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</si>
  <si>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</si>
  <si>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</si>
  <si>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</si>
  <si>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</si>
  <si>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</si>
  <si>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</si>
  <si>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</si>
  <si>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</si>
  <si>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</si>
  <si>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</si>
  <si>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</si>
  <si>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</si>
  <si>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</si>
  <si>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</si>
  <si>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</si>
  <si>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</si>
  <si>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</si>
  <si>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</si>
  <si>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</si>
  <si>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</si>
  <si>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</si>
  <si>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</si>
  <si>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</si>
  <si>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</si>
  <si>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</si>
  <si>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</si>
  <si>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</si>
  <si>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</si>
  <si>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</si>
  <si>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</si>
  <si>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</si>
  <si>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</si>
  <si>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</si>
  <si>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</si>
  <si>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</si>
  <si>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</si>
  <si>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</si>
  <si>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</si>
  <si>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</si>
  <si>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</si>
  <si>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</si>
  <si>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</si>
  <si>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</si>
  <si>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</si>
  <si>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</si>
  <si>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</si>
  <si>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</si>
  <si>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</si>
  <si>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</si>
  <si>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</si>
  <si>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</si>
  <si>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</si>
  <si>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</si>
  <si>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</si>
  <si>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</si>
  <si>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</si>
  <si>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</si>
  <si>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</si>
  <si>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</si>
  <si>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</si>
  <si>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</si>
  <si>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</si>
  <si>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</si>
  <si>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</si>
  <si>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</si>
  <si>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</si>
  <si>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</si>
  <si>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</si>
  <si>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</si>
  <si>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</si>
  <si>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</si>
  <si>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</si>
  <si>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</si>
  <si>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</si>
  <si>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</si>
  <si>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</si>
  <si>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</si>
  <si>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</si>
  <si>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</si>
  <si>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</si>
  <si>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</si>
  <si>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</si>
  <si>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</si>
  <si>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</si>
  <si>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</si>
  <si>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</si>
  <si>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</si>
  <si>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</si>
  <si>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</si>
  <si>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</si>
  <si>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</si>
  <si>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</si>
  <si>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</si>
  <si>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</si>
  <si>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</si>
  <si>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</si>
  <si>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</si>
  <si>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</si>
  <si>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</si>
  <si>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</si>
  <si>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</si>
  <si>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</si>
  <si>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</si>
  <si>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</si>
  <si>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</si>
  <si>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</si>
  <si>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</si>
  <si>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</si>
  <si>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</si>
  <si>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</si>
  <si>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</si>
  <si>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</si>
  <si>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</si>
  <si>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</si>
  <si>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</si>
  <si>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</si>
  <si>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</si>
  <si>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</si>
  <si>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</si>
  <si>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</si>
  <si>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</si>
  <si>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</si>
  <si>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</si>
  <si>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</si>
  <si>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</si>
  <si>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</si>
  <si>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</si>
  <si>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</si>
  <si>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</si>
  <si>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</si>
  <si>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</si>
  <si>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</si>
  <si>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</si>
  <si>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</si>
  <si>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</si>
  <si>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</si>
  <si>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</si>
  <si>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</si>
  <si>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</si>
  <si>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</si>
  <si>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</si>
  <si>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</si>
  <si>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</si>
  <si>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</si>
  <si>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</si>
  <si>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</si>
  <si>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</si>
  <si>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</si>
  <si>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</si>
  <si>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</si>
  <si>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</si>
  <si>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</si>
  <si>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</si>
  <si>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</si>
  <si>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</si>
  <si>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</si>
  <si>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</si>
  <si>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</si>
  <si>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</si>
  <si>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</si>
  <si>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</si>
  <si>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</si>
  <si>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</si>
  <si>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</si>
  <si>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</si>
  <si>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</si>
  <si>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</si>
  <si>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</si>
  <si>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</si>
  <si>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</si>
  <si>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</si>
  <si>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</si>
  <si>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</si>
  <si>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</si>
  <si>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</si>
  <si>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</si>
  <si>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</si>
  <si>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</si>
  <si>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</si>
  <si>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</si>
  <si>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</si>
  <si>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</si>
  <si>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</si>
  <si>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</si>
  <si>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</si>
  <si>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</si>
  <si>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</si>
  <si>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</si>
  <si>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</si>
  <si>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</si>
  <si>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</si>
  <si>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</si>
  <si>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</si>
  <si>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</si>
  <si>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</si>
  <si>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</si>
  <si>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</si>
  <si>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</si>
  <si>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</si>
  <si>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</si>
  <si>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</si>
  <si>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</si>
  <si>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</si>
  <si>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</si>
  <si>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</si>
  <si>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</si>
  <si>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</si>
  <si>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</si>
  <si>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</si>
  <si>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</si>
  <si>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</si>
  <si>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</si>
  <si>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</si>
  <si>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</si>
  <si>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</si>
  <si>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</si>
  <si>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</si>
  <si>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</si>
  <si>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</si>
  <si>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</si>
  <si>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</si>
  <si>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</si>
  <si>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</si>
  <si>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</si>
  <si>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</si>
  <si>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</si>
  <si>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</si>
  <si>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</si>
  <si>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</si>
  <si>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</si>
  <si>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</si>
  <si>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</si>
  <si>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</si>
  <si>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</si>
  <si>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</si>
  <si>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</si>
  <si>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</si>
  <si>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</si>
  <si>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</si>
  <si>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</si>
  <si>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</si>
  <si>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</si>
  <si>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</si>
  <si>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</si>
  <si>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</si>
  <si>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</si>
  <si>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</si>
  <si>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</si>
  <si>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</si>
  <si>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</si>
  <si>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</si>
  <si>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</si>
  <si>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</si>
  <si>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</si>
  <si>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</si>
  <si>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</si>
  <si>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</si>
  <si>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</si>
  <si>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</si>
  <si>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</si>
  <si>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</si>
  <si>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</si>
  <si>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</si>
  <si>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</si>
  <si>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</si>
  <si>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</si>
  <si>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</si>
  <si>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</si>
  <si>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</si>
  <si>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</si>
  <si>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</si>
  <si>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</si>
  <si>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</si>
  <si>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</si>
  <si>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</si>
  <si>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</si>
  <si>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</si>
  <si>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</si>
  <si>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</si>
  <si>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</si>
  <si>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</si>
  <si>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</si>
  <si>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</si>
  <si>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</si>
  <si>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</si>
  <si>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</si>
  <si>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</si>
  <si>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</si>
  <si>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</si>
  <si>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</si>
  <si>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</si>
  <si>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</si>
  <si>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</si>
  <si>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</si>
  <si>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</si>
  <si>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</si>
  <si>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</si>
  <si>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</si>
  <si>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</si>
  <si>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</si>
  <si>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</si>
  <si>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</si>
  <si>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</si>
  <si>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</si>
  <si>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</si>
  <si>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</si>
  <si>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</si>
  <si>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</si>
  <si>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</si>
  <si>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</si>
  <si>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</si>
  <si>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</si>
  <si>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</si>
  <si>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</si>
  <si>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</si>
  <si>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</si>
  <si>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</si>
  <si>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</si>
  <si>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</si>
  <si>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</si>
  <si>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</si>
  <si>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</si>
  <si>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</si>
  <si>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</si>
  <si>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</si>
  <si>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</si>
  <si>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</si>
  <si>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</si>
  <si>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</si>
  <si>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</si>
  <si>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</si>
  <si>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</si>
  <si>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</si>
  <si>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</si>
  <si>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</si>
  <si>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</si>
  <si>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</si>
  <si>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</si>
  <si>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</si>
  <si>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</si>
  <si>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</si>
  <si>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</si>
  <si>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</si>
  <si>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</si>
  <si>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</si>
  <si>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</si>
  <si>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</si>
  <si>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</si>
  <si>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</si>
  <si>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</si>
  <si>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</si>
  <si>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</si>
  <si>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</si>
  <si>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</si>
  <si>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</si>
  <si>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</si>
  <si>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</si>
  <si>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</si>
  <si>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</si>
  <si>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</si>
  <si>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</si>
  <si>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</si>
  <si>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</si>
  <si>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</si>
  <si>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</si>
  <si>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</si>
  <si>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</si>
  <si>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</si>
  <si>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</si>
  <si>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</si>
  <si>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</si>
  <si>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</si>
  <si>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</si>
  <si>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</si>
  <si>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</si>
  <si>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</si>
  <si>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</si>
  <si>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</si>
  <si>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</si>
  <si>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</si>
  <si>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</si>
  <si>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</si>
  <si>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</si>
  <si>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</si>
  <si>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</si>
  <si>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</si>
  <si>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</si>
  <si>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</si>
  <si>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</si>
  <si>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</si>
  <si>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</si>
  <si>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</si>
  <si>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</si>
  <si>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</si>
  <si>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</si>
  <si>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</si>
  <si>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</si>
  <si>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</si>
  <si>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</si>
  <si>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</si>
  <si>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</si>
  <si>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</si>
  <si>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</si>
  <si>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</si>
  <si>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</si>
  <si>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</si>
  <si>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</si>
  <si>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</si>
  <si>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</si>
  <si>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</si>
  <si>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</si>
  <si>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</si>
  <si>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</si>
  <si>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</si>
  <si>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</si>
  <si>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</si>
  <si>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</si>
  <si>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</si>
  <si>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</si>
  <si>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</si>
  <si>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</si>
  <si>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</si>
  <si>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</si>
  <si>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</si>
  <si>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</si>
  <si>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</si>
  <si>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</si>
  <si>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</si>
  <si>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</si>
  <si>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</si>
  <si>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</si>
  <si>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</si>
  <si>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</si>
  <si>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</si>
  <si>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</si>
  <si>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</si>
  <si>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</si>
  <si>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</si>
  <si>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</si>
  <si>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</si>
  <si>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</si>
  <si>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</si>
  <si>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</si>
  <si>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</si>
  <si>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</si>
  <si>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</si>
  <si>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</si>
  <si>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</si>
  <si>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</si>
  <si>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</si>
  <si>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</si>
  <si>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</si>
  <si>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</si>
  <si>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</si>
  <si>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</si>
  <si>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</si>
  <si>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</si>
  <si>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</si>
  <si>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</si>
  <si>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</si>
  <si>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</si>
  <si>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</si>
  <si>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</si>
  <si>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</si>
  <si>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</si>
  <si>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</si>
  <si>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</si>
  <si>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</si>
  <si>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</si>
  <si>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</si>
  <si>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</si>
  <si>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</si>
  <si>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</si>
  <si>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</si>
  <si>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</si>
  <si>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</si>
  <si>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</si>
  <si>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</si>
  <si>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</si>
  <si>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</si>
  <si>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</si>
  <si>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</si>
  <si>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</si>
  <si>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</si>
  <si>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</si>
  <si>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</si>
  <si>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</si>
  <si>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</si>
  <si>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</si>
  <si>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</si>
  <si>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</si>
  <si>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</si>
  <si>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</si>
  <si>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</si>
  <si>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</si>
  <si>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</si>
  <si>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</si>
  <si>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</si>
  <si>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</si>
  <si>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</si>
  <si>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</si>
  <si>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</si>
  <si>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</si>
  <si>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</si>
  <si>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</si>
  <si>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</si>
  <si>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</si>
  <si>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</si>
  <si>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</si>
  <si>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</si>
  <si>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</si>
  <si>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</si>
  <si>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</si>
  <si>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</si>
  <si>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</si>
  <si>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</si>
  <si>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</si>
  <si>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</si>
  <si>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</si>
  <si>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</si>
  <si>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</si>
  <si>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</si>
  <si>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</si>
  <si>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</si>
  <si>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</si>
  <si>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</si>
  <si>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</si>
  <si>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</si>
  <si>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</si>
  <si>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</si>
  <si>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</si>
  <si>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</si>
  <si>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</si>
  <si>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</si>
  <si>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</si>
  <si>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</si>
  <si>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</si>
  <si>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</si>
  <si>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</si>
  <si>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</si>
  <si>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</si>
  <si>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</si>
  <si>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</si>
  <si>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</si>
  <si>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</si>
  <si>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</si>
  <si>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</si>
  <si>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</si>
  <si>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</si>
  <si>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</si>
  <si>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</si>
  <si>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</si>
  <si>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</si>
  <si>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</si>
  <si>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</si>
  <si>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</si>
  <si>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</si>
  <si>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</si>
  <si>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</si>
  <si>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</si>
  <si>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</si>
  <si>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</si>
  <si>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</si>
  <si>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</si>
  <si>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</si>
  <si>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</si>
  <si>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</si>
  <si>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</si>
  <si>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</si>
  <si>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</si>
  <si>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</si>
  <si>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</si>
  <si>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</si>
  <si>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</si>
  <si>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</si>
  <si>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</si>
  <si>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</si>
  <si>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</si>
  <si>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</si>
  <si>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</si>
  <si>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</si>
  <si>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</si>
  <si>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</si>
  <si>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</si>
  <si>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</si>
  <si>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</si>
  <si>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</si>
  <si>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</si>
  <si>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</si>
  <si>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</si>
  <si>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</si>
  <si>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</si>
  <si>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</si>
  <si>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</si>
  <si>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</si>
  <si>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</si>
  <si>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</si>
  <si>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</si>
  <si>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</si>
  <si>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</si>
  <si>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</si>
  <si>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</si>
  <si>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</si>
  <si>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</si>
  <si>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</si>
  <si>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</si>
  <si>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</si>
  <si>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</si>
  <si>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</si>
  <si>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</si>
  <si>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</si>
  <si>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</si>
  <si>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</si>
  <si>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</si>
  <si>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</si>
  <si>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</si>
  <si>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</si>
  <si>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</si>
  <si>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</si>
  <si>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</si>
  <si>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</si>
  <si>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</si>
  <si>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</si>
  <si>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</si>
  <si>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</si>
  <si>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</si>
  <si>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</si>
  <si>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</si>
  <si>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</si>
  <si>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</si>
  <si>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</si>
  <si>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</si>
  <si>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</si>
  <si>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</si>
  <si>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</si>
  <si>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</si>
  <si>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</si>
  <si>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</si>
  <si>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</si>
  <si>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</si>
  <si>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</si>
  <si>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</si>
  <si>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</si>
  <si>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</si>
  <si>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</si>
  <si>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</si>
  <si>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</si>
  <si>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</si>
  <si>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</si>
  <si>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</si>
  <si>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</si>
  <si>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</si>
  <si>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</si>
  <si>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</si>
  <si>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</si>
  <si>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</si>
  <si>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</si>
  <si>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</si>
  <si>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</si>
  <si>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</si>
  <si>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</si>
  <si>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</si>
  <si>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</si>
  <si>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</si>
  <si>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</si>
  <si>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</si>
  <si>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</si>
  <si>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</si>
  <si>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</si>
  <si>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</si>
  <si>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</si>
  <si>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</si>
  <si>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</si>
  <si>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</si>
  <si>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</si>
  <si>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</si>
  <si>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</si>
  <si>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</si>
  <si>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</si>
  <si>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</si>
  <si>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</si>
  <si>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</si>
  <si>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</si>
  <si>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</si>
  <si>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</si>
  <si>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</si>
  <si>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</si>
  <si>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</si>
  <si>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</si>
  <si>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</si>
  <si>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</si>
  <si>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</si>
  <si>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</si>
  <si>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</si>
  <si>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</si>
  <si>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</si>
  <si>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</si>
  <si>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</si>
  <si>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</si>
  <si>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</si>
  <si>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</si>
  <si>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</si>
  <si>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</si>
  <si>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</si>
  <si>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</si>
  <si>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</si>
  <si>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</si>
  <si>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</si>
  <si>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</si>
  <si>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</si>
  <si>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</si>
  <si>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</si>
  <si>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</si>
  <si>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</si>
  <si>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</si>
  <si>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</si>
  <si>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</si>
  <si>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</si>
  <si>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</si>
  <si>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</si>
  <si>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</si>
  <si>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</si>
  <si>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</si>
  <si>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</si>
  <si>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</si>
  <si>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</si>
  <si>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</si>
  <si>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</si>
  <si>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</si>
  <si>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</si>
  <si>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</si>
  <si>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</si>
  <si>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</si>
  <si>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</si>
  <si>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</si>
  <si>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</si>
  <si>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</si>
  <si>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</si>
  <si>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</si>
  <si>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</si>
  <si>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</si>
  <si>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</si>
  <si>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</si>
  <si>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</si>
  <si>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</si>
  <si>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</si>
  <si>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</si>
  <si>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</si>
  <si>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</si>
  <si>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</si>
  <si>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</si>
  <si>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</si>
  <si>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</si>
  <si>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</si>
  <si>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</si>
  <si>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</si>
  <si>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</si>
  <si>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</si>
  <si>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</si>
  <si>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</si>
  <si>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</si>
  <si>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</si>
  <si>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</si>
  <si>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</si>
  <si>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</si>
  <si>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</si>
  <si>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</si>
  <si>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</si>
  <si>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</si>
  <si>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</si>
  <si>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</si>
  <si>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</si>
  <si>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</si>
  <si>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</si>
  <si>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</si>
  <si>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</si>
  <si>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</si>
  <si>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</si>
  <si>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</si>
  <si>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</si>
  <si>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</si>
  <si>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</si>
  <si>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</si>
  <si>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</si>
  <si>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</si>
  <si>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</si>
  <si>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</si>
  <si>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</si>
  <si>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</si>
  <si>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</si>
  <si>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</si>
  <si>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</si>
  <si>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</si>
  <si>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</si>
  <si>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</si>
  <si>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</si>
  <si>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</si>
  <si>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</si>
  <si>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</si>
  <si>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</si>
  <si>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</si>
  <si>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</si>
  <si>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</si>
  <si>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</si>
  <si>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</si>
  <si>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</si>
  <si>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</si>
  <si>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</si>
  <si>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</si>
  <si>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</si>
  <si>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</si>
  <si>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</si>
  <si>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</si>
  <si>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</si>
  <si>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</si>
  <si>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</si>
  <si>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</si>
  <si>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</si>
  <si>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</si>
  <si>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</si>
  <si>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</si>
  <si>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</si>
  <si>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</si>
  <si>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</si>
  <si>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</si>
  <si>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</si>
  <si>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</si>
  <si>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</si>
  <si>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</si>
  <si>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</si>
  <si>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</si>
  <si>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</si>
  <si>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</si>
  <si>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</si>
  <si>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</si>
  <si>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</si>
  <si>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</si>
  <si>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</si>
  <si>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</si>
  <si>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</si>
  <si>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</si>
  <si>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</si>
  <si>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</si>
  <si>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</si>
  <si>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</si>
  <si>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</si>
  <si>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</si>
  <si>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</si>
  <si>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</si>
  <si>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</si>
  <si>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</si>
  <si>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</si>
  <si>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</si>
  <si>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</si>
  <si>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</si>
  <si>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</si>
  <si>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</si>
  <si>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</si>
  <si>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</si>
  <si>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</si>
  <si>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</si>
  <si>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</si>
  <si>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</si>
  <si>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</si>
  <si>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</si>
  <si>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</si>
  <si>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</si>
  <si>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</si>
  <si>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</si>
  <si>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</si>
  <si>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</si>
  <si>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</si>
  <si>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</si>
  <si>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</si>
  <si>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</si>
  <si>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</si>
  <si>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</si>
  <si>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</si>
  <si>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</si>
  <si>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</si>
  <si>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</si>
  <si>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</si>
  <si>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</si>
  <si>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</si>
  <si>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</si>
  <si>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</si>
  <si>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</si>
  <si>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</si>
  <si>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</si>
  <si>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</si>
  <si>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</si>
  <si>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</si>
  <si>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</si>
  <si>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</si>
  <si>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</si>
  <si>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</si>
  <si>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</si>
  <si>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</si>
  <si>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</si>
  <si>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</si>
  <si>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</si>
  <si>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</si>
  <si>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</si>
  <si>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</si>
  <si>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</si>
  <si>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</si>
  <si>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</si>
  <si>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</si>
  <si>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</si>
  <si>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</si>
  <si>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</si>
  <si>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</si>
  <si>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</si>
  <si>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</si>
  <si>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</si>
  <si>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</si>
  <si>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</si>
  <si>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</si>
  <si>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</si>
  <si>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</si>
  <si>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</si>
  <si>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</si>
  <si>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</si>
  <si>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</si>
  <si>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</si>
  <si>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</si>
  <si>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</si>
  <si>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</si>
  <si>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</si>
  <si>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</si>
  <si>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</si>
  <si>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</si>
  <si>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</si>
  <si>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</si>
  <si>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</si>
  <si>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</si>
  <si>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</si>
  <si>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</si>
  <si>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</si>
  <si>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</si>
  <si>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</si>
  <si>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</si>
  <si>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</si>
  <si>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</si>
  <si>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</si>
  <si>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</si>
  <si>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</si>
  <si>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</si>
  <si>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</si>
  <si>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</si>
  <si>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</si>
  <si>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</si>
  <si>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</si>
  <si>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</si>
  <si>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</si>
  <si>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</si>
  <si>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</si>
  <si>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</si>
  <si>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</si>
  <si>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</si>
  <si>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</si>
  <si>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</si>
  <si>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</si>
  <si>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</si>
  <si>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</si>
  <si>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</si>
  <si>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</si>
  <si>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</si>
  <si>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</si>
  <si>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</si>
  <si>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</si>
  <si>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</si>
  <si>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</si>
  <si>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</si>
  <si>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</si>
  <si>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</si>
  <si>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</si>
  <si>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</si>
  <si>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</si>
  <si>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</si>
  <si>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</si>
  <si>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</si>
  <si>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</si>
  <si>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</si>
  <si>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</si>
  <si>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</si>
  <si>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</si>
  <si>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</si>
  <si>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</si>
  <si>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</si>
  <si>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</si>
  <si>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</si>
  <si>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</si>
  <si>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</si>
  <si>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</si>
  <si>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</si>
  <si>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</si>
  <si>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</si>
  <si>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</si>
  <si>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</si>
  <si>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</si>
  <si>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</si>
  <si>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</si>
  <si>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</si>
  <si>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</si>
  <si>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</si>
  <si>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</si>
  <si>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</si>
  <si>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</si>
  <si>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</si>
  <si>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</si>
  <si>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</si>
  <si>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</si>
  <si>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</si>
  <si>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</si>
  <si>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</si>
  <si>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</si>
  <si>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</si>
  <si>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</si>
  <si>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</si>
  <si>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</si>
  <si>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</si>
  <si>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</si>
  <si>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</si>
  <si>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</si>
  <si>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</si>
  <si>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</si>
  <si>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</si>
  <si>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</si>
  <si>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</si>
  <si>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</si>
  <si>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</si>
  <si>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</si>
  <si>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</si>
  <si>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</si>
  <si>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</si>
  <si>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</si>
  <si>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</si>
  <si>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</si>
  <si>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</si>
  <si>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</si>
  <si>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</si>
  <si>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</si>
  <si>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</si>
  <si>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</si>
  <si>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</si>
  <si>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</si>
  <si>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</si>
  <si>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</si>
  <si>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</si>
  <si>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</si>
  <si>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</si>
  <si>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</si>
  <si>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</si>
  <si>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</si>
  <si>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</si>
  <si>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</si>
  <si>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</si>
  <si>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</si>
  <si>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</si>
  <si>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</si>
  <si>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</si>
  <si>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</si>
  <si>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</si>
  <si>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</si>
  <si>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</si>
  <si>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</si>
  <si>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</si>
  <si>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</si>
  <si>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</si>
  <si>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</si>
  <si>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</si>
  <si>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</si>
  <si>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</si>
  <si>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</si>
  <si>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</si>
  <si>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</si>
  <si>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</si>
  <si>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</si>
  <si>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</si>
  <si>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</si>
  <si>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</si>
  <si>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</si>
  <si>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</si>
  <si>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</si>
  <si>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</si>
  <si>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</si>
  <si>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</si>
  <si>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</si>
  <si>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</si>
  <si>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</si>
  <si>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</si>
  <si>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</si>
  <si>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</si>
  <si>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</si>
  <si>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</si>
  <si>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</si>
  <si>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</si>
  <si>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</si>
  <si>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</si>
  <si>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</si>
  <si>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</si>
  <si>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</si>
  <si>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</si>
  <si>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</si>
  <si>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</si>
  <si>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</si>
  <si>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</si>
  <si>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</si>
  <si>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</si>
  <si>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</si>
  <si>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</si>
  <si>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</si>
  <si>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</si>
  <si>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</si>
  <si>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</si>
  <si>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</si>
  <si>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</si>
  <si>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</si>
  <si>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</si>
  <si>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</si>
  <si>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</si>
  <si>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</si>
  <si>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</si>
  <si>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</si>
  <si>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</si>
  <si>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</si>
  <si>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</si>
  <si>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</si>
  <si>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</si>
  <si>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</si>
  <si>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</si>
  <si>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</si>
  <si>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</si>
  <si>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</si>
  <si>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</si>
  <si>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</si>
  <si>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</si>
  <si>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</si>
  <si>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</si>
  <si>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</si>
  <si>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</si>
  <si>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</si>
  <si>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</si>
  <si>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</si>
  <si>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</si>
  <si>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</si>
  <si>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</si>
  <si>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</si>
  <si>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</si>
  <si>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</si>
  <si>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</si>
  <si>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</si>
  <si>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</si>
  <si>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</si>
  <si>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</si>
  <si>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</si>
  <si>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</si>
  <si>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</si>
  <si>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</si>
  <si>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</si>
  <si>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</si>
  <si>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</si>
  <si>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</si>
  <si>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</si>
  <si>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</si>
  <si>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</si>
  <si>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</si>
  <si>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</si>
  <si>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</si>
  <si>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</si>
  <si>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</si>
  <si>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</si>
  <si>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</si>
  <si>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</si>
  <si>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</si>
  <si>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</si>
  <si>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</si>
  <si>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</si>
  <si>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</si>
  <si>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</si>
  <si>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</si>
  <si>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</si>
  <si>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</si>
  <si>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</si>
  <si>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</si>
  <si>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</si>
  <si>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</si>
  <si>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</si>
  <si>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</si>
  <si>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</si>
  <si>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</si>
  <si>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</si>
  <si>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</si>
  <si>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</si>
  <si>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</si>
  <si>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</si>
  <si>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</si>
  <si>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</si>
  <si>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</si>
  <si>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</si>
  <si>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</si>
  <si>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</si>
  <si>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</si>
  <si>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</si>
  <si>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</si>
  <si>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</si>
  <si>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</si>
  <si>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</si>
  <si>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</si>
  <si>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</si>
  <si>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</si>
  <si>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</si>
  <si>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</si>
  <si>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</si>
  <si>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</si>
  <si>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</si>
  <si>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</si>
  <si>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</si>
  <si>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</si>
  <si>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</si>
  <si>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</si>
  <si>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</si>
  <si>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</si>
  <si>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</si>
  <si>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</si>
  <si>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</si>
  <si>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</si>
  <si>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</si>
  <si>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</si>
  <si>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</si>
  <si>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</si>
  <si>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</si>
  <si>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</si>
  <si>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</si>
  <si>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</si>
  <si>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</si>
  <si>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</si>
  <si>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</si>
  <si>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</si>
  <si>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</si>
  <si>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</si>
  <si>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</si>
  <si>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</si>
  <si>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</si>
  <si>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</si>
  <si>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</si>
  <si>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</si>
  <si>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</si>
  <si>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</si>
  <si>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</si>
  <si>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</si>
  <si>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</si>
  <si>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</si>
  <si>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</si>
  <si>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</si>
  <si>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</si>
  <si>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</si>
  <si>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</si>
  <si>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</si>
  <si>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</si>
  <si>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</si>
  <si>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</si>
  <si>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</si>
  <si>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</si>
  <si>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</si>
  <si>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</si>
  <si>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</si>
  <si>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</si>
  <si>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</si>
  <si>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</si>
  <si>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</si>
  <si>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</si>
  <si>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</si>
  <si>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</si>
  <si>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</si>
  <si>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</si>
  <si>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</si>
  <si>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</si>
  <si>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</si>
  <si>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</si>
  <si>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</si>
  <si>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</si>
  <si>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</si>
  <si>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</si>
  <si>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</si>
  <si>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</si>
  <si>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</si>
  <si>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</si>
  <si>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</si>
  <si>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</si>
  <si>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</si>
  <si>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</si>
  <si>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</si>
  <si>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</si>
  <si>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</si>
  <si>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</si>
  <si>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</si>
  <si>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</si>
  <si>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</si>
  <si>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</si>
  <si>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</si>
  <si>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</si>
  <si>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</si>
  <si>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</si>
  <si>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</si>
  <si>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</si>
  <si>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</si>
  <si>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</si>
  <si>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</si>
  <si>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</si>
  <si>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</si>
  <si>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</si>
  <si>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</si>
  <si>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</si>
  <si>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</si>
  <si>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</si>
  <si>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</si>
  <si>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</si>
  <si>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</si>
  <si>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</si>
  <si>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</si>
  <si>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</si>
  <si>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</si>
  <si>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</si>
  <si>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</si>
  <si>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</si>
  <si>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</si>
  <si>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</si>
  <si>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</si>
  <si>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</si>
  <si>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</si>
  <si>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</si>
  <si>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</si>
  <si>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</si>
  <si>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</si>
  <si>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</si>
  <si>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</si>
  <si>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</si>
  <si>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</si>
  <si>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</si>
  <si>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</si>
  <si>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</si>
  <si>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</si>
  <si>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</si>
  <si>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</si>
  <si>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</si>
  <si>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</si>
  <si>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</si>
  <si>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</si>
  <si>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</si>
  <si>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</si>
  <si>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</si>
  <si>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</si>
  <si>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</si>
  <si>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</si>
  <si>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</si>
  <si>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</si>
  <si>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</si>
  <si>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</si>
  <si>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</si>
  <si>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</si>
  <si>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</si>
  <si>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</si>
  <si>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</si>
  <si>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</si>
  <si>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</si>
  <si>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</si>
  <si>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</si>
  <si>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</si>
  <si>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</si>
  <si>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</si>
  <si>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</si>
  <si>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</si>
  <si>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</si>
  <si>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</si>
  <si>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</si>
  <si>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</si>
  <si>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</si>
  <si>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</si>
  <si>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</si>
  <si>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</si>
  <si>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</si>
  <si>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</si>
  <si>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</si>
  <si>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</si>
  <si>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</si>
  <si>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</si>
  <si>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</si>
  <si>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</si>
  <si>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</si>
  <si>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</si>
  <si>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</si>
  <si>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</si>
  <si>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</si>
  <si>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</si>
  <si>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</si>
  <si>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</si>
  <si>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</si>
  <si>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</si>
  <si>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</si>
  <si>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</si>
  <si>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</si>
  <si>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</si>
  <si>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</si>
  <si>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</si>
  <si>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</si>
  <si>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</si>
  <si>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</si>
  <si>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</si>
  <si>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</si>
  <si>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</si>
  <si>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</si>
  <si>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</si>
  <si>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</si>
  <si>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</si>
  <si>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</si>
  <si>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</si>
  <si>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</si>
  <si>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</si>
  <si>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</si>
  <si>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</si>
  <si>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</si>
  <si>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</si>
  <si>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</si>
  <si>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</si>
  <si>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</si>
  <si>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</si>
  <si>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</si>
  <si>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</si>
  <si>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</si>
  <si>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</si>
  <si>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</si>
  <si>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</si>
  <si>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</si>
  <si>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</si>
  <si>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</si>
  <si>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</si>
  <si>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</si>
  <si>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</si>
  <si>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</si>
  <si>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</si>
  <si>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</si>
  <si>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</si>
  <si>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</si>
  <si>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</si>
  <si>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</si>
  <si>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</si>
  <si>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</si>
  <si>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</si>
  <si>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</si>
  <si>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</si>
  <si>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</si>
  <si>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</si>
  <si>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</si>
  <si>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</si>
  <si>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</si>
  <si>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</si>
  <si>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</si>
  <si>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</si>
  <si>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</si>
  <si>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</si>
  <si>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</si>
  <si>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</si>
  <si>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</si>
  <si>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</si>
  <si>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</si>
  <si>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</si>
  <si>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</si>
  <si>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</si>
  <si>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</si>
  <si>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</si>
  <si>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</si>
  <si>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</si>
  <si>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</si>
  <si>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</si>
  <si>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</si>
  <si>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</si>
  <si>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</si>
  <si>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</si>
  <si>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</si>
  <si>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</si>
  <si>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</si>
  <si>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</si>
  <si>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</si>
  <si>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</si>
  <si>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</si>
  <si>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</si>
  <si>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</si>
  <si>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</si>
  <si>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</si>
  <si>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</si>
  <si>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</si>
  <si>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</si>
  <si>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</si>
  <si>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</si>
  <si>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</si>
  <si>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</si>
  <si>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</si>
  <si>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</si>
  <si>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</si>
  <si>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</si>
  <si>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</si>
  <si>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</si>
  <si>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</si>
  <si>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</si>
  <si>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</si>
  <si>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</si>
  <si>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</si>
  <si>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</si>
  <si>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</si>
  <si>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</si>
  <si>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</si>
  <si>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</si>
  <si>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</si>
  <si>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</si>
  <si>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</si>
  <si>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</si>
  <si>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</si>
  <si>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</si>
  <si>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</si>
  <si>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</si>
  <si>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</si>
  <si>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</si>
  <si>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</si>
  <si>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</si>
  <si>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</si>
  <si>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</si>
  <si>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</si>
  <si>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</si>
  <si>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</si>
  <si>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</si>
  <si>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</si>
  <si>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</si>
  <si>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</si>
  <si>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</si>
  <si>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</si>
  <si>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</si>
  <si>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</si>
  <si>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</si>
  <si>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</si>
  <si>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</si>
  <si>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</si>
  <si>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</si>
  <si>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</si>
  <si>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</si>
  <si>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</si>
  <si>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</si>
  <si>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</si>
  <si>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</si>
  <si>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</si>
  <si>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</si>
  <si>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</si>
  <si>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</si>
  <si>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</si>
  <si>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</si>
  <si>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</si>
  <si>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</si>
  <si>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</si>
  <si>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</si>
  <si>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</si>
  <si>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</si>
  <si>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</si>
  <si>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</si>
  <si>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</si>
  <si>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</si>
  <si>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</si>
  <si>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</si>
  <si>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</si>
  <si>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</si>
  <si>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</si>
  <si>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</si>
  <si>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</si>
  <si>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</si>
  <si>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</si>
  <si>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</si>
  <si>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</si>
  <si>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</si>
  <si>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</si>
  <si>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</si>
  <si>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</si>
  <si>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</si>
  <si>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</si>
  <si>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</si>
  <si>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</si>
  <si>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</si>
  <si>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</si>
  <si>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</si>
  <si>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</si>
  <si>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</si>
  <si>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</si>
  <si>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</si>
  <si>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</si>
  <si>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</si>
  <si>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</si>
  <si>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</si>
  <si>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</si>
  <si>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</si>
  <si>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</si>
  <si>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</si>
  <si>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</si>
  <si>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</si>
  <si>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</si>
  <si>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</si>
  <si>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</si>
  <si>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</si>
  <si>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</si>
  <si>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</si>
  <si>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</si>
  <si>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</si>
  <si>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</si>
  <si>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</si>
  <si>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</si>
  <si>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</si>
  <si>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</si>
  <si>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</si>
  <si>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</si>
  <si>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</si>
  <si>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</si>
  <si>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</si>
  <si>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</si>
  <si>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</si>
  <si>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</si>
  <si>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</si>
  <si>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</si>
  <si>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</si>
  <si>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</si>
  <si>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</si>
  <si>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</si>
  <si>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</si>
  <si>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</si>
  <si>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</si>
  <si>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</si>
  <si>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</si>
  <si>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</si>
  <si>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</si>
  <si>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</si>
  <si>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</si>
  <si>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</si>
  <si>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</si>
  <si>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</si>
  <si>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</si>
  <si>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</si>
  <si>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</si>
  <si>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</si>
  <si>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</si>
  <si>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</si>
  <si>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</si>
  <si>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</si>
  <si>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</si>
  <si>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</si>
  <si>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</si>
  <si>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</si>
  <si>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</si>
  <si>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</si>
  <si>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</si>
  <si>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</si>
  <si>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</si>
  <si>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</si>
  <si>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</si>
  <si>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</si>
  <si>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</si>
  <si>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</si>
  <si>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</si>
  <si>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</si>
  <si>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</si>
  <si>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</si>
  <si>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</si>
  <si>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</si>
  <si>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</si>
  <si>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</si>
  <si>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</si>
  <si>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</si>
  <si>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</si>
  <si>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</si>
  <si>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</si>
  <si>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</si>
  <si>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</si>
  <si>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</si>
  <si>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</si>
  <si>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</si>
  <si>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</si>
  <si>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</si>
  <si>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</si>
  <si>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</si>
  <si>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</si>
  <si>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</si>
  <si>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</si>
  <si>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</si>
  <si>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</si>
  <si>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</si>
  <si>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</si>
  <si>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</si>
  <si>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</si>
  <si>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</si>
  <si>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</si>
  <si>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</si>
  <si>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</si>
  <si>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</si>
  <si>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</si>
  <si>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</si>
  <si>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</si>
  <si>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</si>
  <si>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</si>
  <si>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</si>
  <si>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</si>
  <si>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</si>
  <si>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</si>
  <si>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</si>
  <si>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</si>
  <si>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</si>
  <si>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</si>
  <si>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</si>
  <si>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</si>
  <si>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</si>
  <si>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</si>
  <si>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</si>
  <si>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</si>
  <si>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</si>
  <si>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</si>
  <si>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</si>
  <si>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</si>
  <si>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</si>
  <si>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</si>
  <si>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</si>
  <si>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</si>
  <si>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</si>
  <si>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</si>
  <si>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</si>
  <si>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</si>
  <si>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</si>
  <si>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</si>
  <si>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</si>
  <si>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</si>
  <si>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</si>
  <si>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</si>
  <si>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</si>
  <si>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</si>
  <si>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</si>
  <si>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</si>
  <si>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</si>
  <si>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</si>
  <si>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</si>
  <si>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</si>
  <si>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</si>
  <si>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</si>
  <si>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</si>
  <si>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</si>
  <si>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</si>
  <si>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</si>
  <si>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</si>
  <si>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</si>
  <si>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</si>
  <si>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</si>
  <si>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</si>
  <si>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</si>
  <si>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</si>
  <si>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</si>
  <si>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</si>
  <si>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</si>
  <si>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</si>
  <si>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</si>
  <si>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</si>
  <si>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</si>
  <si>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</si>
  <si>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</si>
  <si>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</si>
  <si>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</si>
  <si>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</si>
  <si>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</si>
  <si>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</si>
  <si>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</si>
  <si>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</si>
  <si>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</si>
  <si>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</si>
  <si>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</si>
  <si>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</si>
  <si>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</si>
  <si>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</si>
  <si>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</si>
  <si>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</si>
  <si>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</si>
  <si>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</si>
  <si>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</si>
  <si>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</si>
  <si>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</si>
  <si>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</si>
  <si>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</si>
  <si>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</si>
  <si>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</si>
  <si>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</si>
  <si>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</si>
  <si>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</si>
  <si>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</si>
  <si>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</si>
  <si>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</si>
  <si>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</si>
  <si>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</si>
  <si>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</si>
  <si>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</si>
  <si>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</si>
  <si>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</si>
  <si>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</si>
  <si>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</si>
  <si>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</si>
  <si>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</si>
  <si>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</si>
  <si>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</si>
  <si>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</si>
  <si>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</si>
  <si>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</si>
  <si>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</si>
  <si>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</si>
  <si>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</si>
  <si>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</si>
  <si>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</si>
  <si>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</si>
  <si>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</si>
  <si>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</si>
  <si>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</si>
  <si>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</si>
  <si>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</si>
  <si>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</si>
  <si>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</si>
  <si>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</si>
  <si>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</si>
  <si>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</si>
  <si>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</si>
  <si>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</si>
  <si>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</si>
  <si>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</si>
  <si>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</si>
  <si>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</si>
  <si>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</si>
  <si>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</si>
  <si>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</si>
  <si>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</si>
  <si>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</si>
  <si>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</si>
  <si>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</si>
  <si>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</si>
  <si>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</si>
  <si>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</si>
  <si>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</si>
  <si>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</si>
  <si>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</si>
  <si>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</si>
  <si>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</si>
  <si>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</si>
  <si>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</si>
  <si>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</si>
  <si>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</si>
  <si>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</si>
  <si>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</si>
  <si>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</si>
  <si>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</si>
  <si>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</si>
  <si>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</si>
  <si>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</si>
  <si>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</si>
  <si>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</si>
  <si>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</si>
  <si>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</si>
  <si>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</si>
  <si>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</si>
  <si>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</si>
  <si>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</si>
  <si>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</si>
  <si>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</si>
  <si>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</si>
  <si>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</si>
  <si>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</si>
  <si>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</si>
  <si>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</si>
  <si>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</si>
  <si>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</si>
  <si>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</si>
  <si>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</si>
  <si>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</si>
  <si>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</si>
  <si>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</si>
  <si>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</si>
  <si>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</si>
  <si>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</si>
  <si>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</si>
  <si>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</si>
  <si>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</si>
  <si>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</si>
  <si>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</si>
  <si>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</si>
  <si>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</si>
  <si>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</si>
  <si>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</si>
  <si>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</si>
  <si>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</si>
  <si>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</si>
  <si>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</si>
  <si>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</si>
  <si>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</si>
  <si>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</si>
  <si>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</si>
  <si>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</si>
  <si>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</si>
  <si>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</si>
  <si>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</si>
  <si>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</si>
  <si>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</si>
  <si>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</si>
  <si>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</si>
  <si>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</si>
  <si>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</si>
  <si>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</si>
  <si>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</si>
  <si>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</si>
  <si>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</si>
  <si>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</si>
  <si>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</si>
  <si>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</si>
  <si>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</si>
  <si>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</si>
  <si>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</si>
  <si>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</si>
  <si>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</si>
  <si>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</si>
  <si>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</si>
  <si>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</si>
  <si>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</si>
  <si>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</si>
  <si>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</si>
  <si>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</si>
  <si>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</si>
  <si>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</si>
  <si>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</si>
  <si>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</si>
  <si>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</si>
  <si>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</si>
  <si>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</si>
  <si>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</si>
  <si>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</si>
  <si>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</si>
  <si>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</si>
  <si>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</si>
  <si>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</si>
  <si>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</si>
  <si>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</si>
  <si>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</si>
  <si>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</si>
  <si>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</si>
  <si>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</si>
  <si>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</si>
  <si>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</si>
  <si>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</si>
  <si>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</si>
  <si>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</si>
  <si>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</si>
  <si>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</si>
  <si>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</si>
  <si>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</si>
  <si>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</si>
  <si>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</si>
  <si>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</si>
  <si>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</si>
  <si>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</si>
  <si>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</si>
  <si>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</si>
  <si>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</si>
  <si>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</si>
  <si>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</si>
  <si>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</si>
  <si>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</si>
  <si>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</si>
  <si>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</si>
  <si>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</si>
  <si>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</si>
  <si>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</si>
  <si>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</si>
  <si>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</si>
  <si>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</si>
  <si>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</si>
  <si>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</si>
  <si>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</si>
  <si>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</si>
  <si>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</si>
  <si>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</si>
  <si>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</si>
  <si>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</si>
  <si>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</si>
  <si>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</si>
  <si>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</si>
  <si>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</si>
  <si>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</si>
  <si>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</si>
  <si>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</si>
  <si>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</si>
  <si>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</si>
  <si>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</si>
  <si>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</si>
  <si>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</si>
  <si>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</si>
  <si>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</si>
  <si>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</si>
  <si>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</si>
  <si>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</si>
  <si>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</si>
  <si>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</si>
  <si>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</si>
  <si>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</si>
  <si>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</si>
  <si>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</si>
  <si>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</si>
  <si>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</si>
  <si>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</si>
  <si>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</si>
  <si>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</si>
  <si>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</si>
  <si>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</si>
  <si>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</si>
  <si>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</si>
  <si>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</si>
  <si>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</si>
  <si>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</si>
  <si>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</si>
  <si>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</si>
  <si>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</si>
  <si>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</si>
  <si>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</si>
  <si>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</si>
  <si>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</si>
  <si>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</si>
  <si>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</si>
  <si>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</si>
  <si>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</si>
  <si>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</si>
  <si>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</si>
  <si>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</si>
  <si>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</si>
  <si>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</si>
  <si>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</si>
  <si>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</si>
  <si>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</si>
  <si>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</si>
  <si>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</si>
  <si>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</si>
  <si>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</si>
  <si>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</si>
  <si>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</si>
  <si>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</si>
  <si>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</si>
  <si>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</si>
  <si>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</si>
  <si>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</si>
  <si>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</si>
  <si>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</si>
  <si>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</si>
  <si>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</si>
  <si>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</si>
  <si>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</si>
  <si>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</si>
  <si>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</si>
  <si>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</si>
  <si>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</si>
  <si>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</si>
  <si>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</si>
  <si>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</si>
  <si>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</si>
  <si>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</si>
  <si>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</si>
  <si>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</si>
  <si>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</si>
  <si>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</si>
  <si>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</si>
  <si>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</si>
  <si>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</si>
  <si>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</si>
  <si>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</si>
  <si>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</si>
  <si>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</si>
  <si>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</si>
  <si>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</si>
  <si>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</si>
  <si>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</si>
  <si>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</si>
  <si>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</si>
  <si>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</si>
  <si>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</si>
  <si>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</si>
  <si>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</si>
  <si>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</si>
  <si>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</si>
  <si>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</si>
  <si>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</si>
  <si>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</si>
  <si>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</si>
  <si>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</si>
  <si>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</si>
  <si>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</si>
  <si>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</si>
  <si>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</si>
  <si>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</si>
  <si>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</si>
  <si>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</si>
  <si>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</si>
  <si>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</si>
  <si>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</si>
  <si>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</si>
  <si>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</si>
  <si>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</si>
  <si>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</si>
  <si>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</si>
  <si>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</si>
  <si>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</si>
  <si>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</si>
  <si>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</si>
  <si>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</si>
  <si>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</si>
  <si>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</si>
  <si>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</si>
  <si>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</si>
  <si>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</si>
  <si>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</si>
  <si>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</si>
  <si>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</si>
  <si>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</si>
  <si>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</si>
  <si>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</si>
  <si>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</si>
  <si>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</si>
  <si>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</si>
  <si>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</si>
  <si>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</si>
  <si>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</si>
  <si>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</si>
  <si>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</si>
  <si>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</si>
  <si>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</si>
  <si>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</si>
  <si>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</si>
  <si>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</si>
  <si>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</si>
  <si>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</si>
  <si>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</si>
  <si>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</si>
  <si>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</si>
  <si>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</si>
  <si>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</si>
  <si>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</si>
  <si>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</si>
  <si>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</si>
  <si>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</si>
  <si>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</si>
  <si>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</si>
  <si>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</si>
  <si>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</si>
  <si>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</si>
  <si>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</si>
  <si>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</si>
  <si>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</si>
  <si>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</si>
  <si>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</si>
  <si>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</si>
  <si>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</si>
  <si>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</si>
  <si>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</si>
  <si>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</si>
  <si>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</si>
  <si>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</si>
  <si>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</si>
  <si>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</si>
  <si>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</si>
  <si>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</si>
  <si>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</si>
  <si>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</si>
  <si>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</si>
  <si>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</si>
  <si>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</si>
  <si>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</si>
  <si>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</si>
  <si>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</si>
  <si>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</si>
  <si>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</si>
  <si>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</si>
  <si>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</si>
  <si>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</si>
  <si>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</si>
  <si>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</si>
  <si>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</si>
  <si>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</si>
  <si>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</si>
  <si>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</si>
  <si>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</si>
  <si>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</si>
  <si>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</si>
  <si>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</si>
  <si>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</si>
  <si>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</si>
  <si>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</si>
  <si>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</si>
  <si>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</si>
  <si>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</si>
  <si>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</si>
  <si>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</si>
  <si>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</si>
  <si>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</si>
  <si>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</si>
  <si>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</si>
  <si>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</si>
  <si>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</si>
  <si>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</si>
  <si>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</si>
  <si>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</si>
  <si>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</si>
  <si>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</si>
  <si>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</si>
  <si>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</si>
  <si>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</si>
  <si>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</si>
  <si>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</si>
  <si>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</si>
  <si>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</si>
  <si>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</si>
  <si>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</si>
  <si>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</si>
  <si>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</si>
  <si>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</si>
  <si>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</si>
  <si>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</si>
  <si>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</si>
  <si>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</si>
  <si>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</si>
  <si>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</si>
  <si>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</si>
  <si>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</si>
  <si>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</si>
  <si>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</si>
  <si>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</si>
  <si>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</si>
  <si>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</si>
  <si>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</si>
  <si>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</si>
  <si>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</si>
  <si>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</si>
  <si>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</si>
  <si>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</si>
  <si>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</si>
  <si>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</si>
  <si>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</si>
  <si>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</si>
  <si>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</si>
  <si>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</si>
  <si>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</si>
  <si>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</si>
  <si>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</si>
  <si>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</si>
  <si>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</si>
  <si>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</si>
  <si>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</si>
  <si>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</si>
  <si>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</si>
  <si>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</si>
  <si>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</si>
  <si>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</si>
  <si>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</si>
  <si>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</si>
  <si>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</si>
  <si>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</si>
  <si>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</si>
  <si>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</si>
  <si>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</si>
  <si>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</si>
  <si>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</si>
  <si>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</si>
  <si>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</si>
  <si>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</si>
  <si>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</si>
  <si>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</si>
  <si>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</si>
  <si>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</si>
  <si>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</si>
  <si>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</si>
  <si>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</si>
  <si>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</si>
  <si>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</si>
  <si>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</si>
  <si>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</si>
  <si>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</si>
  <si>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</si>
  <si>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</si>
  <si>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</si>
  <si>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</si>
  <si>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</si>
  <si>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</si>
  <si>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</si>
  <si>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</si>
  <si>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</si>
  <si>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</si>
  <si>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</si>
  <si>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</si>
  <si>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</si>
  <si>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</si>
  <si>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</si>
  <si>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</si>
  <si>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</si>
  <si>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</si>
  <si>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</si>
  <si>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</si>
  <si>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</si>
  <si>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</si>
  <si>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</si>
  <si>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</si>
  <si>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</si>
  <si>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</si>
  <si>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</si>
  <si>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</si>
  <si>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</si>
  <si>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</si>
  <si>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</si>
  <si>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</si>
  <si>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</si>
  <si>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</si>
  <si>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</si>
  <si>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</si>
  <si>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</si>
  <si>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</si>
  <si>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</si>
  <si>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</si>
  <si>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</si>
  <si>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</si>
  <si>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</si>
  <si>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</si>
  <si>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</si>
  <si>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</si>
  <si>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</si>
  <si>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</si>
  <si>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</si>
  <si>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</si>
  <si>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</si>
  <si>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</si>
  <si>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</si>
  <si>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</si>
  <si>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</si>
  <si>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</si>
  <si>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</si>
  <si>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</si>
  <si>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</si>
  <si>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</si>
  <si>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</si>
  <si>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</si>
  <si>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</si>
  <si>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</si>
  <si>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</si>
  <si>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</si>
  <si>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</si>
  <si>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</si>
  <si>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</si>
  <si>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</si>
  <si>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</si>
  <si>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</si>
  <si>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</si>
  <si>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</si>
  <si>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</si>
  <si>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</si>
  <si>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</si>
  <si>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</si>
  <si>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</si>
  <si>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</si>
  <si>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</si>
  <si>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</si>
  <si>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</si>
  <si>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</si>
  <si>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</si>
  <si>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</si>
  <si>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</si>
  <si>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</si>
  <si>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</si>
  <si>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</si>
  <si>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</si>
  <si>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</si>
  <si>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</si>
  <si>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</si>
  <si>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</si>
  <si>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</si>
  <si>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</si>
  <si>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</si>
  <si>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</si>
  <si>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</si>
  <si>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</si>
  <si>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</si>
  <si>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</si>
  <si>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</si>
  <si>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</si>
  <si>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</si>
  <si>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</si>
  <si>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</si>
  <si>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</si>
  <si>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</si>
  <si>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</si>
  <si>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</si>
  <si>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</si>
  <si>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</si>
  <si>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</si>
  <si>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</si>
  <si>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</si>
  <si>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</si>
  <si>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</si>
  <si>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</si>
  <si>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</si>
  <si>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</si>
  <si>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</si>
  <si>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</si>
  <si>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</si>
  <si>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</si>
  <si>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</si>
  <si>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</si>
  <si>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</si>
  <si>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</si>
  <si>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</si>
  <si>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</si>
  <si>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</si>
  <si>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</si>
  <si>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</si>
  <si>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</si>
  <si>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</si>
  <si>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</si>
  <si>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</si>
  <si>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</si>
  <si>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</si>
  <si>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</si>
  <si>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</si>
  <si>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</si>
  <si>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</si>
  <si>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</si>
  <si>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</si>
  <si>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</si>
  <si>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</si>
  <si>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</si>
  <si>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</si>
  <si>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</si>
  <si>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</si>
  <si>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</si>
  <si>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</si>
  <si>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</si>
  <si>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</si>
  <si>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</si>
  <si>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</si>
  <si>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</si>
  <si>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</si>
  <si>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</si>
  <si>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</si>
  <si>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</si>
  <si>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</si>
  <si>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</si>
  <si>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</si>
  <si>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</si>
  <si>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</si>
  <si>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</si>
  <si>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</si>
  <si>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</si>
  <si>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</si>
  <si>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</si>
  <si>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</si>
  <si>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</si>
  <si>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</si>
  <si>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</si>
  <si>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</si>
  <si>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</si>
  <si>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</si>
  <si>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</si>
  <si>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</si>
  <si>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</si>
  <si>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</si>
  <si>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</si>
  <si>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</si>
  <si>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</si>
  <si>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</si>
  <si>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</si>
  <si>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</si>
  <si>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</si>
  <si>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</si>
  <si>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</si>
  <si>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</si>
  <si>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</si>
  <si>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</si>
  <si>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</si>
  <si>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</si>
  <si>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</si>
  <si>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</si>
  <si>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</si>
  <si>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</si>
  <si>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</si>
  <si>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</si>
  <si>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</si>
  <si>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</si>
  <si>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</si>
  <si>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</si>
  <si>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</si>
  <si>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</si>
  <si>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</si>
  <si>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</si>
  <si>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</si>
  <si>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</si>
  <si>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</si>
  <si>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</si>
  <si>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</si>
  <si>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</si>
  <si>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</si>
  <si>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</si>
  <si>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</si>
  <si>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</si>
  <si>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</si>
  <si>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</si>
  <si>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</si>
  <si>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</si>
  <si>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</si>
  <si>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</si>
  <si>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</si>
  <si>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</si>
  <si>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</si>
  <si>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</si>
  <si>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</si>
  <si>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</si>
  <si>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</si>
  <si>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</si>
  <si>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</si>
  <si>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</si>
  <si>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</si>
  <si>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</si>
  <si>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</si>
  <si>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</si>
  <si>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</si>
  <si>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</si>
  <si>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</si>
  <si>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</si>
  <si>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</si>
  <si>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</si>
  <si>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</si>
  <si>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</si>
  <si>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</si>
  <si>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</si>
  <si>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</si>
  <si>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</si>
  <si>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</si>
  <si>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</si>
  <si>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</si>
  <si>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</si>
  <si>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</si>
  <si>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</si>
  <si>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</si>
  <si>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</si>
  <si>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</si>
  <si>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</si>
  <si>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</si>
  <si>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</si>
  <si>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</si>
  <si>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</si>
  <si>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</si>
  <si>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</si>
  <si>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</si>
  <si>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</si>
  <si>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</si>
  <si>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</si>
  <si>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</si>
  <si>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</si>
  <si>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</si>
  <si>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</si>
  <si>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</si>
  <si>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</si>
  <si>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</si>
  <si>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</si>
  <si>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</si>
  <si>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</si>
  <si>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</si>
  <si>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</si>
  <si>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</si>
  <si>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</si>
  <si>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</si>
  <si>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</si>
  <si>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</si>
  <si>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</si>
  <si>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</si>
  <si>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</si>
  <si>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</si>
  <si>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</si>
  <si>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</si>
  <si>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</si>
  <si>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</si>
  <si>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</si>
  <si>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</si>
  <si>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</si>
  <si>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</si>
  <si>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</si>
  <si>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</si>
  <si>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</si>
  <si>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</si>
  <si>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</si>
  <si>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</si>
  <si>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</si>
  <si>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</si>
  <si>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</si>
  <si>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</si>
  <si>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</si>
  <si>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</si>
  <si>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</si>
  <si>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</si>
  <si>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</si>
  <si>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</si>
  <si>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</si>
  <si>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</si>
  <si>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</si>
  <si>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</si>
  <si>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</si>
  <si>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</si>
  <si>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</si>
  <si>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</si>
  <si>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</si>
  <si>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</si>
  <si>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</si>
  <si>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</si>
  <si>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</si>
  <si>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</si>
  <si>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</si>
  <si>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</si>
  <si>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</si>
  <si>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</si>
  <si>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</si>
  <si>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</si>
  <si>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</si>
  <si>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</si>
  <si>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</si>
  <si>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</si>
  <si>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</si>
  <si>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</si>
  <si>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</si>
  <si>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</si>
  <si>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</si>
  <si>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</si>
  <si>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</si>
  <si>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</si>
  <si>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</si>
  <si>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</si>
  <si>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</si>
  <si>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</si>
  <si>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</si>
  <si>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</si>
  <si>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</si>
  <si>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</si>
  <si>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</si>
  <si>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</si>
  <si>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</si>
  <si>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</si>
  <si>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</si>
  <si>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</si>
  <si>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</si>
  <si>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</si>
  <si>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</si>
  <si>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</si>
  <si>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</si>
  <si>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</si>
  <si>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</si>
  <si>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</si>
  <si>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</si>
  <si>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</si>
  <si>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</si>
  <si>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</si>
  <si>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</si>
  <si>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</si>
  <si>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</si>
  <si>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</si>
  <si>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</si>
  <si>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</si>
  <si>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</si>
  <si>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</si>
  <si>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</si>
  <si>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</si>
  <si>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</si>
  <si>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</si>
  <si>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</si>
  <si>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</si>
  <si>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</si>
  <si>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</si>
  <si>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</si>
  <si>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</si>
  <si>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</si>
  <si>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</si>
  <si>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</si>
  <si>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</si>
  <si>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</si>
  <si>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</si>
  <si>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</si>
  <si>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</si>
  <si>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</si>
  <si>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</si>
  <si>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</si>
  <si>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</si>
  <si>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</si>
  <si>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</si>
  <si>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</si>
  <si>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</si>
  <si>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</si>
  <si>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</si>
  <si>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</si>
  <si>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</si>
  <si>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</si>
  <si>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</si>
  <si>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</si>
  <si>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</si>
  <si>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</si>
  <si>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</si>
  <si>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</si>
  <si>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</si>
  <si>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</si>
  <si>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</si>
  <si>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</si>
  <si>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</si>
  <si>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</si>
  <si>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</si>
  <si>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</si>
  <si>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</si>
  <si>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</si>
  <si>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</si>
  <si>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</si>
  <si>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</si>
  <si>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</si>
  <si>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</si>
  <si>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</si>
  <si>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</si>
  <si>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</si>
  <si>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</si>
  <si>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</si>
  <si>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</si>
  <si>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</si>
  <si>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</si>
  <si>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</si>
  <si>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</si>
  <si>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</si>
  <si>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</si>
  <si>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</si>
  <si>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</si>
  <si>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</si>
  <si>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</si>
  <si>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</si>
  <si>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</si>
  <si>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</si>
  <si>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</si>
  <si>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</si>
  <si>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</si>
  <si>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</si>
  <si>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</si>
  <si>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</si>
  <si>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</si>
  <si>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</si>
  <si>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</si>
  <si>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</si>
  <si>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</si>
  <si>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</si>
  <si>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</si>
  <si>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</si>
  <si>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</si>
  <si>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</si>
  <si>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</si>
  <si>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</si>
  <si>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</si>
  <si>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</si>
  <si>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</si>
  <si>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</si>
  <si>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</si>
  <si>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</si>
  <si>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</si>
  <si>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</si>
  <si>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</si>
  <si>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</si>
  <si>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</si>
  <si>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</si>
  <si>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</si>
  <si>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</si>
  <si>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</si>
  <si>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</si>
  <si>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</si>
  <si>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</si>
  <si>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</si>
  <si>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</si>
  <si>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</si>
  <si>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</si>
  <si>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</si>
  <si>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</si>
  <si>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</si>
  <si>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</si>
  <si>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</si>
  <si>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</si>
  <si>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</si>
  <si>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</si>
  <si>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</si>
  <si>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</si>
  <si>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</si>
  <si>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</si>
  <si>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</si>
  <si>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</si>
  <si>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</si>
  <si>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</si>
  <si>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</si>
  <si>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</si>
  <si>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</si>
  <si>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</si>
  <si>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</si>
  <si>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</si>
  <si>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</si>
  <si>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</si>
  <si>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</si>
  <si>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</si>
  <si>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</si>
  <si>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</si>
  <si>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</si>
  <si>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</si>
  <si>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</si>
  <si>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</si>
  <si>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</si>
  <si>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</si>
  <si>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</si>
  <si>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</si>
  <si>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</si>
  <si>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</si>
  <si>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</si>
  <si>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</si>
  <si>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</si>
  <si>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</si>
  <si>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</si>
  <si>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</si>
  <si>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</si>
  <si>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</si>
  <si>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</si>
  <si>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</si>
  <si>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</si>
  <si>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</si>
  <si>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</si>
  <si>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</si>
  <si>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</si>
  <si>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</si>
  <si>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</si>
  <si>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</si>
  <si>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</si>
  <si>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</si>
  <si>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</si>
  <si>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</si>
  <si>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</si>
  <si>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</si>
  <si>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</si>
  <si>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</si>
  <si>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</si>
  <si>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</si>
  <si>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</si>
  <si>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</si>
  <si>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</si>
  <si>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</si>
  <si>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</si>
  <si>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</si>
  <si>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</si>
  <si>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</si>
  <si>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</si>
  <si>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</si>
  <si>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</si>
  <si>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</si>
  <si>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</si>
  <si>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</si>
  <si>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</si>
  <si>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</si>
  <si>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</si>
  <si>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</si>
  <si>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</si>
  <si>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</si>
  <si>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</si>
  <si>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</si>
  <si>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</si>
  <si>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</si>
  <si>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</si>
  <si>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</si>
  <si>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</si>
  <si>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</si>
  <si>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</si>
  <si>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</si>
  <si>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</si>
  <si>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</si>
  <si>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</si>
  <si>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</si>
  <si>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</si>
  <si>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</si>
  <si>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</si>
  <si>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</si>
  <si>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</si>
  <si>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</si>
  <si>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</si>
  <si>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</si>
  <si>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</si>
  <si>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</si>
  <si>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</si>
  <si>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</si>
  <si>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</si>
  <si>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</si>
  <si>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</si>
  <si>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</si>
  <si>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</si>
  <si>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</si>
  <si>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</si>
  <si>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</si>
  <si>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</si>
  <si>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</si>
  <si>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</si>
  <si>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</si>
  <si>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</si>
  <si>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</si>
  <si>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</si>
  <si>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</si>
  <si>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</si>
  <si>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</si>
  <si>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</si>
  <si>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</si>
  <si>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</si>
  <si>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</si>
  <si>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</si>
  <si>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</si>
  <si>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</si>
  <si>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</si>
  <si>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</si>
  <si>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</si>
  <si>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</si>
  <si>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</si>
  <si>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</si>
  <si>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</si>
  <si>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</si>
  <si>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</si>
  <si>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</si>
  <si>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</si>
  <si>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</si>
  <si>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</si>
  <si>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</si>
  <si>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</si>
  <si>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</si>
  <si>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</si>
  <si>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</si>
  <si>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</si>
  <si>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</si>
  <si>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</si>
  <si>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</si>
  <si>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</si>
  <si>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</si>
  <si>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</si>
  <si>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</si>
  <si>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</si>
  <si>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</si>
  <si>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</si>
  <si>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</si>
  <si>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</si>
  <si>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</si>
  <si>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</si>
  <si>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</si>
  <si>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</si>
  <si>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</si>
  <si>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</si>
  <si>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</si>
  <si>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</si>
  <si>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</si>
  <si>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</si>
  <si>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</si>
  <si>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</si>
  <si>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</si>
  <si>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</si>
  <si>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</si>
  <si>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</si>
  <si>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</si>
  <si>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</si>
  <si>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</si>
  <si>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</si>
  <si>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</si>
  <si>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</si>
  <si>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</si>
  <si>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</si>
  <si>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</si>
  <si>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</si>
  <si>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</si>
  <si>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</si>
  <si>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</si>
  <si>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</si>
  <si>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</si>
  <si>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</si>
  <si>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</si>
  <si>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</si>
  <si>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</si>
  <si>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</si>
  <si>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</si>
  <si>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</si>
  <si>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</si>
  <si>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</si>
  <si>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</si>
  <si>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</si>
  <si>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</si>
  <si>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</si>
  <si>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</si>
  <si>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</si>
  <si>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</si>
  <si>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</si>
  <si>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</si>
  <si>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</si>
  <si>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</si>
  <si>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</si>
  <si>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</si>
  <si>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</si>
  <si>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</si>
  <si>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</si>
  <si>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</si>
  <si>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</si>
  <si>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</si>
  <si>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</si>
  <si>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</si>
  <si>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</si>
  <si>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</si>
  <si>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</si>
  <si>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</si>
  <si>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</si>
  <si>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</si>
  <si>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</si>
  <si>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</si>
  <si>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</si>
  <si>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</si>
  <si>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</si>
  <si>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</si>
  <si>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</si>
  <si>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</si>
  <si>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</si>
  <si>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</si>
  <si>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</si>
  <si>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</si>
  <si>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</si>
  <si>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</si>
  <si>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</si>
  <si>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</si>
  <si>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</si>
  <si>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</si>
  <si>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</si>
  <si>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</si>
  <si>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</si>
  <si>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</si>
  <si>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</si>
  <si>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</si>
  <si>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</si>
  <si>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</si>
  <si>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</si>
  <si>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</si>
  <si>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</si>
  <si>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</si>
  <si>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</si>
  <si>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</si>
  <si>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</si>
  <si>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</si>
  <si>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</si>
  <si>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</si>
  <si>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</si>
  <si>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</si>
  <si>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</si>
  <si>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</si>
  <si>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</si>
  <si>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</si>
  <si>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</si>
  <si>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</si>
  <si>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</si>
  <si>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</si>
  <si>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</si>
  <si>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</si>
  <si>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</si>
  <si>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</si>
  <si>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</si>
  <si>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</si>
  <si>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</si>
  <si>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</si>
  <si>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</si>
  <si>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</si>
  <si>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</si>
  <si>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</si>
  <si>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</si>
  <si>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</si>
  <si>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</si>
  <si>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</si>
  <si>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</si>
  <si>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</si>
  <si>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</si>
  <si>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</si>
  <si>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</si>
  <si>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</si>
  <si>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</si>
  <si>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</si>
  <si>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</si>
  <si>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</si>
  <si>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</si>
  <si>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</si>
  <si>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</si>
  <si>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</si>
  <si>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</si>
  <si>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</si>
  <si>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</si>
  <si>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</si>
  <si>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</si>
  <si>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</si>
  <si>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</si>
  <si>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</si>
  <si>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</si>
  <si>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</si>
  <si>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</si>
  <si>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</si>
  <si>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</si>
  <si>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</si>
  <si>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</si>
  <si>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</si>
  <si>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</si>
  <si>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</si>
  <si>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</si>
  <si>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</si>
  <si>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</si>
  <si>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</si>
  <si>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</si>
  <si>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</si>
  <si>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</si>
  <si>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</si>
  <si>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</si>
  <si>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</si>
  <si>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</si>
  <si>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</si>
  <si>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</si>
  <si>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</si>
  <si>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</si>
  <si>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</si>
  <si>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</si>
  <si>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</si>
  <si>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</si>
  <si>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</si>
  <si>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</si>
  <si>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</si>
  <si>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</si>
  <si>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</si>
  <si>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</si>
  <si>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</si>
  <si>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</si>
  <si>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</si>
  <si>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</si>
  <si>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</si>
  <si>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</si>
  <si>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</si>
  <si>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</si>
  <si>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</si>
  <si>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</si>
  <si>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</si>
  <si>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</si>
  <si>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</si>
  <si>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</si>
  <si>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</si>
  <si>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</si>
  <si>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</si>
  <si>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</si>
  <si>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</si>
  <si>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</si>
  <si>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</si>
  <si>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</si>
  <si>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</si>
  <si>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</si>
  <si>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</si>
  <si>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</si>
  <si>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</si>
  <si>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</si>
  <si>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</si>
  <si>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</si>
  <si>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</si>
  <si>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</si>
  <si>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</si>
  <si>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</si>
  <si>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</si>
  <si>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</si>
  <si>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</si>
  <si>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</si>
  <si>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</si>
  <si>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</si>
  <si>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</si>
  <si>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</si>
  <si>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</si>
  <si>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</si>
  <si>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</si>
  <si>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</si>
  <si>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</si>
  <si>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</si>
  <si>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</si>
  <si>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</si>
  <si>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</si>
  <si>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</si>
  <si>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</si>
  <si>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</si>
  <si>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</si>
  <si>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</si>
  <si>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</si>
  <si>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</si>
  <si>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</si>
  <si>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</si>
  <si>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</si>
  <si>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</si>
  <si>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</si>
  <si>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</si>
  <si>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</si>
  <si>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</si>
  <si>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</si>
  <si>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</si>
  <si>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</si>
  <si>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</si>
  <si>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</si>
  <si>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</si>
  <si>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</si>
  <si>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</si>
  <si>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</si>
  <si>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</si>
  <si>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</si>
  <si>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</si>
  <si>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</si>
  <si>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</si>
  <si>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</si>
  <si>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</si>
  <si>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</si>
  <si>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</si>
  <si>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</si>
  <si>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</si>
  <si>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</si>
  <si>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</si>
  <si>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</si>
  <si>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</si>
  <si>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</si>
  <si>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</si>
  <si>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</si>
  <si>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</si>
  <si>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</si>
  <si>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</si>
  <si>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</si>
  <si>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</si>
  <si>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</si>
  <si>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</si>
  <si>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</si>
  <si>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</si>
  <si>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</si>
  <si>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</si>
  <si>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</si>
  <si>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</si>
  <si>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</si>
  <si>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</si>
  <si>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</si>
  <si>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</si>
  <si>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</si>
  <si>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</si>
  <si>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</si>
  <si>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</si>
  <si>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</si>
  <si>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</si>
  <si>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</si>
  <si>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</si>
  <si>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</si>
  <si>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</si>
  <si>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</si>
  <si>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</si>
  <si>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</si>
  <si>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</si>
  <si>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</si>
  <si>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</si>
  <si>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</si>
  <si>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</si>
  <si>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</si>
  <si>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</si>
  <si>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</si>
  <si>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</si>
  <si>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</si>
  <si>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</si>
  <si>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</si>
  <si>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</si>
  <si>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</si>
  <si>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</si>
  <si>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</si>
  <si>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</si>
  <si>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</si>
  <si>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</si>
  <si>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</si>
  <si>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</si>
  <si>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</si>
  <si>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</si>
  <si>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</si>
  <si>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</si>
  <si>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</si>
  <si>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</si>
  <si>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</si>
  <si>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</si>
  <si>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</si>
  <si>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</si>
  <si>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</si>
  <si>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</si>
  <si>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</si>
  <si>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</si>
  <si>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</si>
  <si>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</si>
  <si>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</si>
  <si>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</si>
  <si>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</si>
  <si>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</si>
  <si>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</si>
  <si>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</si>
  <si>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</si>
  <si>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</si>
  <si>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</si>
  <si>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</si>
  <si>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</si>
  <si>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</si>
  <si>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</si>
  <si>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</si>
  <si>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</si>
  <si>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</si>
  <si>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</si>
  <si>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</si>
  <si>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</si>
  <si>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</si>
  <si>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</si>
  <si>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</si>
  <si>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</si>
  <si>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</si>
  <si>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</si>
  <si>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</si>
  <si>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</si>
  <si>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</si>
  <si>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</si>
  <si>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</si>
  <si>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</si>
  <si>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</si>
  <si>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</si>
  <si>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</si>
  <si>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</si>
  <si>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</si>
  <si>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</si>
  <si>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</si>
  <si>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</si>
  <si>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</si>
  <si>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</si>
  <si>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</si>
  <si>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</si>
  <si>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</si>
  <si>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</si>
  <si>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</si>
  <si>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</si>
  <si>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</si>
  <si>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</si>
  <si>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</si>
  <si>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</si>
  <si>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</si>
  <si>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</si>
  <si>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</si>
  <si>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</si>
  <si>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</si>
  <si>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</si>
  <si>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</si>
  <si>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</si>
  <si>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</si>
  <si>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</si>
  <si>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</si>
  <si>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</si>
  <si>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</si>
  <si>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</si>
  <si>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</si>
  <si>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</si>
  <si>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</si>
  <si>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</si>
  <si>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</si>
  <si>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</si>
  <si>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</si>
  <si>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</si>
  <si>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</si>
  <si>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</si>
  <si>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</si>
  <si>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</si>
  <si>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</si>
  <si>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</si>
  <si>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</si>
  <si>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</si>
  <si>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</si>
  <si>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</si>
  <si>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</si>
  <si>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</si>
  <si>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</si>
  <si>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</si>
  <si>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</si>
  <si>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</si>
  <si>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</si>
  <si>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</si>
  <si>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</si>
  <si>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</si>
  <si>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</si>
  <si>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</si>
  <si>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</si>
  <si>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</si>
  <si>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</si>
  <si>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</si>
  <si>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</si>
  <si>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</si>
  <si>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</si>
  <si>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</si>
  <si>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</si>
  <si>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</si>
  <si>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</si>
  <si>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</si>
  <si>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</si>
  <si>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</si>
  <si>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</si>
  <si>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</si>
  <si>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</si>
  <si>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</si>
  <si>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</si>
  <si>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</si>
  <si>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</si>
  <si>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</si>
  <si>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</si>
  <si>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</si>
  <si>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</si>
  <si>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</si>
  <si>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</si>
  <si>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</si>
  <si>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</si>
  <si>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</si>
  <si>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</si>
  <si>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</si>
  <si>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</si>
  <si>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</si>
  <si>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</si>
  <si>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</si>
  <si>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</si>
  <si>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</si>
  <si>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</si>
  <si>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</si>
  <si>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</si>
  <si>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</si>
  <si>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</si>
  <si>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</si>
  <si>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</si>
  <si>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</si>
  <si>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</si>
  <si>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</si>
  <si>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</si>
  <si>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</si>
  <si>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</si>
  <si>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</si>
  <si>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</si>
  <si>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</si>
  <si>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</si>
  <si>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</si>
  <si>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</si>
  <si>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</si>
  <si>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</si>
  <si>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</si>
  <si>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</si>
  <si>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</si>
  <si>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</si>
  <si>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</si>
  <si>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</si>
  <si>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</si>
  <si>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</si>
  <si>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</si>
  <si>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</si>
  <si>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</si>
  <si>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</si>
  <si>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</si>
  <si>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</si>
  <si>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</si>
  <si>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</si>
  <si>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</si>
  <si>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</si>
  <si>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</si>
  <si>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</si>
  <si>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</si>
  <si>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</si>
  <si>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</si>
  <si>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</si>
  <si>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</si>
  <si>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</si>
  <si>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</si>
  <si>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</si>
  <si>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</si>
  <si>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</si>
  <si>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</si>
  <si>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</si>
  <si>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</si>
  <si>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</si>
  <si>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</si>
  <si>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</si>
  <si>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</si>
  <si>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</si>
  <si>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</si>
  <si>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</si>
  <si>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</si>
  <si>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</si>
  <si>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</si>
  <si>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</si>
  <si>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</si>
  <si>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</si>
  <si>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</si>
  <si>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</si>
  <si>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</si>
  <si>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</si>
  <si>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</si>
  <si>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</si>
  <si>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</si>
  <si>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</si>
  <si>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</si>
  <si>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</si>
  <si>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</si>
  <si>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</si>
  <si>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</si>
  <si>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</si>
  <si>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</si>
  <si>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</si>
  <si>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</si>
  <si>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</si>
  <si>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</si>
  <si>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</si>
  <si>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</si>
  <si>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</si>
  <si>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</si>
  <si>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</si>
  <si>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</si>
  <si>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</si>
  <si>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</si>
  <si>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</si>
  <si>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</si>
  <si>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</si>
  <si>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</si>
  <si>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</si>
  <si>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</si>
  <si>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</si>
  <si>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</si>
  <si>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</si>
  <si>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</si>
  <si>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</si>
  <si>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</si>
  <si>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</si>
  <si>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</si>
  <si>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</si>
  <si>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</si>
  <si>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</si>
  <si>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</si>
  <si>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</si>
  <si>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</si>
  <si>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</si>
  <si>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</si>
  <si>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</si>
  <si>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</si>
  <si>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</si>
  <si>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</si>
  <si>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</si>
  <si>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</si>
  <si>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</si>
  <si>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</si>
  <si>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</si>
  <si>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</si>
  <si>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</si>
  <si>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</si>
  <si>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</si>
  <si>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</si>
  <si>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</si>
  <si>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</si>
  <si>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</si>
  <si>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</si>
  <si>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</si>
  <si>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</si>
  <si>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</si>
  <si>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</si>
  <si>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</si>
  <si>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</si>
  <si>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</si>
  <si>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</si>
  <si>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</si>
  <si>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</si>
  <si>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</si>
  <si>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</si>
  <si>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</si>
  <si>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</si>
  <si>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</si>
  <si>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</si>
  <si>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</si>
  <si>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</si>
  <si>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</si>
  <si>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</si>
  <si>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</si>
  <si>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</si>
  <si>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</si>
  <si>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</si>
  <si>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</si>
  <si>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</si>
  <si>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</si>
  <si>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</si>
  <si>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</si>
  <si>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</si>
  <si>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</si>
  <si>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</si>
  <si>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</si>
  <si>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</si>
  <si>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</si>
  <si>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</si>
  <si>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</si>
  <si>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</si>
  <si>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</si>
  <si>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</si>
  <si>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</si>
  <si>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</si>
  <si>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</si>
  <si>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</si>
  <si>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</si>
  <si>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</si>
  <si>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</si>
  <si>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</si>
  <si>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</si>
  <si>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</si>
  <si>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</si>
  <si>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</si>
  <si>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</si>
  <si>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</si>
  <si>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</si>
  <si>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</si>
  <si>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</si>
  <si>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</si>
  <si>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</si>
  <si>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</si>
  <si>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</si>
  <si>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</si>
  <si>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</si>
  <si>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</si>
  <si>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</si>
  <si>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</si>
  <si>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</si>
  <si>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</si>
  <si>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</si>
  <si>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</si>
  <si>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</si>
  <si>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</si>
  <si>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</si>
  <si>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</si>
  <si>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</si>
  <si>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</si>
  <si>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</si>
  <si>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</si>
  <si>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</si>
  <si>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</si>
  <si>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</si>
  <si>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</si>
  <si>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</si>
  <si>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</si>
  <si>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</si>
  <si>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</si>
  <si>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</si>
  <si>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</si>
  <si>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</si>
  <si>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</si>
  <si>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</si>
  <si>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</si>
  <si>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</si>
  <si>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</si>
  <si>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</si>
  <si>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</si>
  <si>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</si>
  <si>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</si>
  <si>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</si>
  <si>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</si>
  <si>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</si>
  <si>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</si>
  <si>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</si>
  <si>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</si>
  <si>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</si>
  <si>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</si>
  <si>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</si>
  <si>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</si>
  <si>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</si>
  <si>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</si>
  <si>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</si>
  <si>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</si>
  <si>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</si>
  <si>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</si>
  <si>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</si>
  <si>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</si>
  <si>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</si>
  <si>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</si>
  <si>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</si>
  <si>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</si>
  <si>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</si>
  <si>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</si>
  <si>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</si>
  <si>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</si>
  <si>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</si>
  <si>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</si>
  <si>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</si>
  <si>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</si>
  <si>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</si>
  <si>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</si>
  <si>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</si>
  <si>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</si>
  <si>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</si>
  <si>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</si>
  <si>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</si>
  <si>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</si>
  <si>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</si>
  <si>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</si>
  <si>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</si>
  <si>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</si>
  <si>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</si>
  <si>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</si>
  <si>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</si>
  <si>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</si>
  <si>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</si>
  <si>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</si>
  <si>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</si>
  <si>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</si>
  <si>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</si>
  <si>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</si>
  <si>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</si>
  <si>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</si>
  <si>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</si>
  <si>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</si>
  <si>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</si>
  <si>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</si>
  <si>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</si>
  <si>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</si>
  <si>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</si>
  <si>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</si>
  <si>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</si>
  <si>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</si>
  <si>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</si>
  <si>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</si>
  <si>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</si>
  <si>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</si>
  <si>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</si>
  <si>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</si>
  <si>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</si>
  <si>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</si>
  <si>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</si>
  <si>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</si>
  <si>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</si>
  <si>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</si>
  <si>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</si>
  <si>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</si>
  <si>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</si>
  <si>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</si>
  <si>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</si>
  <si>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</si>
  <si>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</si>
  <si>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</si>
  <si>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</si>
  <si>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</si>
  <si>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</si>
  <si>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</si>
  <si>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</si>
  <si>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</si>
  <si>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</si>
  <si>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</si>
  <si>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</si>
  <si>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</si>
  <si>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</si>
  <si>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</si>
  <si>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</si>
  <si>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</si>
  <si>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</si>
  <si>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</si>
  <si>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</si>
  <si>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</si>
  <si>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</si>
  <si>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</si>
  <si>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</si>
  <si>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</si>
  <si>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</si>
  <si>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</si>
  <si>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</si>
  <si>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</si>
  <si>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</si>
  <si>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</si>
  <si>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</si>
  <si>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</si>
  <si>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</si>
  <si>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</si>
  <si>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</si>
  <si>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</si>
  <si>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</si>
  <si>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</si>
  <si>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</si>
  <si>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</si>
  <si>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</si>
  <si>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</si>
  <si>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</si>
  <si>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</si>
  <si>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</si>
  <si>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</si>
  <si>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</si>
  <si>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</si>
  <si>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</si>
  <si>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</si>
  <si>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</si>
  <si>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</si>
  <si>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</si>
  <si>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</si>
  <si>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</si>
  <si>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</si>
  <si>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</si>
  <si>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</si>
  <si>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</si>
  <si>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</si>
  <si>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</si>
  <si>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</si>
  <si>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</si>
  <si>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</si>
  <si>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</si>
  <si>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</si>
  <si>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</si>
  <si>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</si>
  <si>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</si>
  <si>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</si>
  <si>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</si>
  <si>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</si>
  <si>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</si>
  <si>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</si>
  <si>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</si>
  <si>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</si>
  <si>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</si>
  <si>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</si>
  <si>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</si>
  <si>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</si>
  <si>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</si>
  <si>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</si>
  <si>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</si>
  <si>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</si>
  <si>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</si>
  <si>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</si>
  <si>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</si>
  <si>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</si>
  <si>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</si>
  <si>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</si>
  <si>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</si>
  <si>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</si>
  <si>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</si>
  <si>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</si>
  <si>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</si>
  <si>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</si>
  <si>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</si>
  <si>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</si>
  <si>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</si>
  <si>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</si>
  <si>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</si>
  <si>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</si>
  <si>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</si>
  <si>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</si>
  <si>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</si>
  <si>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</si>
  <si>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</si>
  <si>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</si>
  <si>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</si>
  <si>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</si>
  <si>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</si>
  <si>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</si>
  <si>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</si>
  <si>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</si>
  <si>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</si>
  <si>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</si>
  <si>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</si>
  <si>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</si>
  <si>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</si>
  <si>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</si>
  <si>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</si>
  <si>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</si>
  <si>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</si>
  <si>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</si>
  <si>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</si>
  <si>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</si>
  <si>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</si>
  <si>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</si>
  <si>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</si>
  <si>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</si>
  <si>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</si>
  <si>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</si>
  <si>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</si>
  <si>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</si>
  <si>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</si>
  <si>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</si>
  <si>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</si>
  <si>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</si>
  <si>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</si>
  <si>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</si>
  <si>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</si>
  <si>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</si>
  <si>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</si>
  <si>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</si>
  <si>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</si>
  <si>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</si>
  <si>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</si>
  <si>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</si>
  <si>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</si>
  <si>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</si>
  <si>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</si>
  <si>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</si>
  <si>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</si>
  <si>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</si>
  <si>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</si>
  <si>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</si>
  <si>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</si>
  <si>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</si>
  <si>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</si>
  <si>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</si>
  <si>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</si>
  <si>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</si>
  <si>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</si>
  <si>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</si>
  <si>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</si>
  <si>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</si>
  <si>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</si>
  <si>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</si>
  <si>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</si>
  <si>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</si>
  <si>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</si>
  <si>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</si>
  <si>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</si>
  <si>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</si>
  <si>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</si>
  <si>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</si>
  <si>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</si>
  <si>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</si>
  <si>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</si>
  <si>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</si>
  <si>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</si>
  <si>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</si>
  <si>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</si>
  <si>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</si>
  <si>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</si>
  <si>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</si>
  <si>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</si>
  <si>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</si>
  <si>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</si>
  <si>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</si>
  <si>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</si>
  <si>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</si>
  <si>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</si>
  <si>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</si>
  <si>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</si>
  <si>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</si>
  <si>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</si>
  <si>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</si>
  <si>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</si>
  <si>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</si>
  <si>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</si>
  <si>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</si>
  <si>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</si>
  <si>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</si>
  <si>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</si>
  <si>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</si>
  <si>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</si>
  <si>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</si>
  <si>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</si>
  <si>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</si>
  <si>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</si>
  <si>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</si>
  <si>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</si>
  <si>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</si>
  <si>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</si>
  <si>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</si>
  <si>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</si>
  <si>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</si>
  <si>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</si>
  <si>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</si>
  <si>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</si>
  <si>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</si>
  <si>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</si>
  <si>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</si>
  <si>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</si>
  <si>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</si>
  <si>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</si>
  <si>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</si>
  <si>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</si>
  <si>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</si>
  <si>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</si>
  <si>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</si>
  <si>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</si>
  <si>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</si>
  <si>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</si>
  <si>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</si>
  <si>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</si>
  <si>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</si>
  <si>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</si>
  <si>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</si>
  <si>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</si>
  <si>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</si>
  <si>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</si>
  <si>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</si>
  <si>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</si>
  <si>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</si>
  <si>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</si>
  <si>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</si>
  <si>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</si>
  <si>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</si>
  <si>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</si>
  <si>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</si>
  <si>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</si>
  <si>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</si>
  <si>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</si>
  <si>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</si>
  <si>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</si>
  <si>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</si>
  <si>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</si>
  <si>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</si>
  <si>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</si>
  <si>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</si>
  <si>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</si>
  <si>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</si>
  <si>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</si>
  <si>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</si>
  <si>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</si>
  <si>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</si>
  <si>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</si>
  <si>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</si>
  <si>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</si>
  <si>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</si>
  <si>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</si>
  <si>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</si>
  <si>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</si>
  <si>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</si>
  <si>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</si>
  <si>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</si>
  <si>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</si>
  <si>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</si>
  <si>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</si>
  <si>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</si>
  <si>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</si>
  <si>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</si>
  <si>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</si>
  <si>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</si>
  <si>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</si>
  <si>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</si>
  <si>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</si>
  <si>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</si>
  <si>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</si>
  <si>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</si>
  <si>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</si>
  <si>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</si>
  <si>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</si>
  <si>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</si>
  <si>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</si>
  <si>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</si>
  <si>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</si>
  <si>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</si>
  <si>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</si>
  <si>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</si>
  <si>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</si>
  <si>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</si>
  <si>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</si>
  <si>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</si>
  <si>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</si>
  <si>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</si>
  <si>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</si>
  <si>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</si>
  <si>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</si>
  <si>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</si>
  <si>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</si>
  <si>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</si>
  <si>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</si>
  <si>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</si>
  <si>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</si>
  <si>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</si>
  <si>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</si>
  <si>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</si>
  <si>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</si>
  <si>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</si>
  <si>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</si>
  <si>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</si>
  <si>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</si>
  <si>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</si>
  <si>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</si>
  <si>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</si>
  <si>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</si>
  <si>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</si>
  <si>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</si>
  <si>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</si>
  <si>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</si>
  <si>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</si>
  <si>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</si>
  <si>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</si>
  <si>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</si>
  <si>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</si>
  <si>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</si>
  <si>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</si>
  <si>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</si>
  <si>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</si>
  <si>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</si>
  <si>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</si>
  <si>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</si>
  <si>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</si>
  <si>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</si>
  <si>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</si>
  <si>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</si>
  <si>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</si>
  <si>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</si>
  <si>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</si>
  <si>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</si>
  <si>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</si>
  <si>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</si>
  <si>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</si>
  <si>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</si>
  <si>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</si>
  <si>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</si>
  <si>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</si>
  <si>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</si>
  <si>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</si>
  <si>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</si>
  <si>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</si>
  <si>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</si>
  <si>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</si>
  <si>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</si>
  <si>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</si>
  <si>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</si>
  <si>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</si>
  <si>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</si>
  <si>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</si>
  <si>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</si>
  <si>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</si>
  <si>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</si>
  <si>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</si>
  <si>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</si>
  <si>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</si>
  <si>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</si>
  <si>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</si>
  <si>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</si>
  <si>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</si>
  <si>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</si>
  <si>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</si>
  <si>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</si>
  <si>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</si>
  <si>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</si>
  <si>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</si>
  <si>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</si>
  <si>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</si>
  <si>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</si>
  <si>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</si>
  <si>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</si>
  <si>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</si>
  <si>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</si>
  <si>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</si>
  <si>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</si>
  <si>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</si>
  <si>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</si>
  <si>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</si>
  <si>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</si>
  <si>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</si>
  <si>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</si>
  <si>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</si>
  <si>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</si>
  <si>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</si>
  <si>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</si>
  <si>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</si>
  <si>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</si>
  <si>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</si>
  <si>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</si>
  <si>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</si>
  <si>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</si>
  <si>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</si>
  <si>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</si>
  <si>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</si>
  <si>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</si>
  <si>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</si>
  <si>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</si>
  <si>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</si>
  <si>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</si>
  <si>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</si>
  <si>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</si>
  <si>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</si>
  <si>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</si>
  <si>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</si>
  <si>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</si>
  <si>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</si>
  <si>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</si>
  <si>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</si>
  <si>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</si>
  <si>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</si>
  <si>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</si>
  <si>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</si>
  <si>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</si>
  <si>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</si>
  <si>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</si>
  <si>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</si>
  <si>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</si>
  <si>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</si>
  <si>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</si>
  <si>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</si>
  <si>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</si>
  <si>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</si>
  <si>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</si>
  <si>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</si>
  <si>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</si>
  <si>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</si>
  <si>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</si>
  <si>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</si>
  <si>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</si>
  <si>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</si>
  <si>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</si>
  <si>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</si>
  <si>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</si>
  <si>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</si>
  <si>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</si>
  <si>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</si>
  <si>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</si>
  <si>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</si>
  <si>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</si>
  <si>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</si>
  <si>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</si>
  <si>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</si>
  <si>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</si>
  <si>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</si>
  <si>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</si>
  <si>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</si>
  <si>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</si>
  <si>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</si>
  <si>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</si>
  <si>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</si>
  <si>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</si>
  <si>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</si>
  <si>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</si>
  <si>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</si>
  <si>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</si>
  <si>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</si>
  <si>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</si>
  <si>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</si>
  <si>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</si>
  <si>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</si>
  <si>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</si>
  <si>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</si>
  <si>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</si>
  <si>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</si>
  <si>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</si>
  <si>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</si>
  <si>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</si>
  <si>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</si>
  <si>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</si>
  <si>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</si>
  <si>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</si>
  <si>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</si>
  <si>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</si>
  <si>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</si>
  <si>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</si>
  <si>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</si>
  <si>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</si>
  <si>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</si>
  <si>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</si>
  <si>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</si>
  <si>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</si>
  <si>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</si>
  <si>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</si>
  <si>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</si>
  <si>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</si>
  <si>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</si>
  <si>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</si>
  <si>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</si>
  <si>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</si>
  <si>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</si>
  <si>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</si>
  <si>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</si>
  <si>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</si>
  <si>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</si>
  <si>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</si>
  <si>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</si>
  <si>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</si>
  <si>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</si>
  <si>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</si>
  <si>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</si>
  <si>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</si>
  <si>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</si>
  <si>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</si>
  <si>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</si>
  <si>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</si>
  <si>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</si>
  <si>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</si>
  <si>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</si>
  <si>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</si>
  <si>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</si>
  <si>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</si>
  <si>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</si>
  <si>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</si>
  <si>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</si>
  <si>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</si>
  <si>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</si>
  <si>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</si>
  <si>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</si>
  <si>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</si>
  <si>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</si>
  <si>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</si>
  <si>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</si>
  <si>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</si>
  <si>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</si>
  <si>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</si>
  <si>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</si>
  <si>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</si>
  <si>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</si>
  <si>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</si>
  <si>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</si>
  <si>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</si>
  <si>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</si>
  <si>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</si>
  <si>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</si>
  <si>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</si>
  <si>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</si>
  <si>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</si>
  <si>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</si>
  <si>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</si>
  <si>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</si>
  <si>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</si>
  <si>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</si>
  <si>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</si>
  <si>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</si>
  <si>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</si>
  <si>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</si>
  <si>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</si>
  <si>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</si>
  <si>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</si>
  <si>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</si>
  <si>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</si>
  <si>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</si>
  <si>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</si>
  <si>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</si>
  <si>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</si>
  <si>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</si>
  <si>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</si>
  <si>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</si>
  <si>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</si>
  <si>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</si>
  <si>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</si>
  <si>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</si>
  <si>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</si>
  <si>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</si>
  <si>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</si>
  <si>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</si>
  <si>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</si>
  <si>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</si>
  <si>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</si>
  <si>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</si>
  <si>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</si>
  <si>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</si>
  <si>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</si>
  <si>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</si>
  <si>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</si>
  <si>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</si>
  <si>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</si>
  <si>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</si>
  <si>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</si>
  <si>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</si>
  <si>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</si>
  <si>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</si>
  <si>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</si>
  <si>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</si>
  <si>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</si>
  <si>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</si>
  <si>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</si>
  <si>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</si>
  <si>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</si>
  <si>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</si>
  <si>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</si>
  <si>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</si>
  <si>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</si>
  <si>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</si>
  <si>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</si>
  <si>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</si>
  <si>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</si>
  <si>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</si>
  <si>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</si>
  <si>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</si>
  <si>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</si>
  <si>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</si>
  <si>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</si>
  <si>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</si>
  <si>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</si>
  <si>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</si>
  <si>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</si>
  <si>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</si>
  <si>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</si>
  <si>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</si>
  <si>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</si>
  <si>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</si>
  <si>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</si>
  <si>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</si>
  <si>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</si>
  <si>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</si>
  <si>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</si>
  <si>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</si>
  <si>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</si>
  <si>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</si>
  <si>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</si>
  <si>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</si>
  <si>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</si>
  <si>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</si>
  <si>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</si>
  <si>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</si>
  <si>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</si>
  <si>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</si>
  <si>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</si>
  <si>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</si>
  <si>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</si>
  <si>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</si>
  <si>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</si>
  <si>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</si>
  <si>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</si>
  <si>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</si>
  <si>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</si>
  <si>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</si>
  <si>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</si>
  <si>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</si>
  <si>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</si>
  <si>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</si>
  <si>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</si>
  <si>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</si>
  <si>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</si>
  <si>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</si>
  <si>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</si>
  <si>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</si>
  <si>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</si>
  <si>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</si>
  <si>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</si>
  <si>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</si>
  <si>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</si>
  <si>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</si>
  <si>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</si>
  <si>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</si>
  <si>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</si>
  <si>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</si>
  <si>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</si>
  <si>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</si>
  <si>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</si>
  <si>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</si>
  <si>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</si>
  <si>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</si>
  <si>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</si>
  <si>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</si>
  <si>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</si>
  <si>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</si>
  <si>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</si>
  <si>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</si>
  <si>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</si>
  <si>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</si>
  <si>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</si>
  <si>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</si>
  <si>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</si>
  <si>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</si>
  <si>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</si>
  <si>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</si>
  <si>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</si>
  <si>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</si>
  <si>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</si>
  <si>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</si>
  <si>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</si>
  <si>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</si>
  <si>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</si>
  <si>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</si>
  <si>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</si>
  <si>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</si>
  <si>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</si>
  <si>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</si>
  <si>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</si>
  <si>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</si>
  <si>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</si>
  <si>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</si>
  <si>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</si>
  <si>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</si>
  <si>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</si>
  <si>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</si>
  <si>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</si>
  <si>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</si>
  <si>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</si>
  <si>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</si>
  <si>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</si>
  <si>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</si>
  <si>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</si>
  <si>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</si>
  <si>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</si>
  <si>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</si>
  <si>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</si>
  <si>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</si>
  <si>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</si>
  <si>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</si>
  <si>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</si>
  <si>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</si>
  <si>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</si>
  <si>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</si>
  <si>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</si>
  <si>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</si>
  <si>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</si>
  <si>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</si>
  <si>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</si>
  <si>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</si>
  <si>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</si>
  <si>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</si>
  <si>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</si>
  <si>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</si>
  <si>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</si>
  <si>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</si>
  <si>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</si>
  <si>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</si>
  <si>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</si>
  <si>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</si>
  <si>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</si>
  <si>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</si>
  <si>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</si>
  <si>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</si>
  <si>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</si>
  <si>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</si>
  <si>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</si>
  <si>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</si>
  <si>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</si>
  <si>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</si>
  <si>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</si>
  <si>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</si>
  <si>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</si>
  <si>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</si>
  <si>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</si>
  <si>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</si>
  <si>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</si>
  <si>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</si>
  <si>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</si>
  <si>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</si>
  <si>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</si>
  <si>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</si>
  <si>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</si>
  <si>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</si>
  <si>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</si>
  <si>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</si>
  <si>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</si>
  <si>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</si>
  <si>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</si>
  <si>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</si>
  <si>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</si>
  <si>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</si>
  <si>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</si>
  <si>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</si>
  <si>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</si>
  <si>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</si>
  <si>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</si>
  <si>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</si>
  <si>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</si>
  <si>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</si>
  <si>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</si>
  <si>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</si>
  <si>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</si>
  <si>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</si>
  <si>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</si>
  <si>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</si>
  <si>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</si>
  <si>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</si>
  <si>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</si>
  <si>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</si>
  <si>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</si>
  <si>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</si>
  <si>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</si>
  <si>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</si>
  <si>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</si>
  <si>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</si>
  <si>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</si>
  <si>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</si>
  <si>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</si>
  <si>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</si>
  <si>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</si>
  <si>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</si>
  <si>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</si>
  <si>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</si>
  <si>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</si>
  <si>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</si>
  <si>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</si>
  <si>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</si>
  <si>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</si>
  <si>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</si>
  <si>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</si>
  <si>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</si>
  <si>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</si>
  <si>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</si>
  <si>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</si>
  <si>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</si>
  <si>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</si>
  <si>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</si>
  <si>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</si>
  <si>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</si>
  <si>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</si>
  <si>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</si>
  <si>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</si>
  <si>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</si>
  <si>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</si>
  <si>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</si>
  <si>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</si>
  <si>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</si>
  <si>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</si>
  <si>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</si>
  <si>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</si>
  <si>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</si>
  <si>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</si>
  <si>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</si>
  <si>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</si>
  <si>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</si>
  <si>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</si>
  <si>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</si>
  <si>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</si>
  <si>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</si>
  <si>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</si>
  <si>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</si>
  <si>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</si>
  <si>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</si>
  <si>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</si>
  <si>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</si>
  <si>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</si>
  <si>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</si>
  <si>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</si>
  <si>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</si>
  <si>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</si>
  <si>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</si>
  <si>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</si>
  <si>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</si>
  <si>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</si>
  <si>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</si>
  <si>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</si>
  <si>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</si>
  <si>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</si>
  <si>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</si>
  <si>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</si>
  <si>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</si>
  <si>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</si>
  <si>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</si>
  <si>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</si>
  <si>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</si>
  <si>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</si>
  <si>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</si>
  <si>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</si>
  <si>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</si>
  <si>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</si>
  <si>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</si>
  <si>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</si>
  <si>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</si>
  <si>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</si>
  <si>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</si>
  <si>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</si>
  <si>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</si>
  <si>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</si>
  <si>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</si>
  <si>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</si>
  <si>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</si>
  <si>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</si>
  <si>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</si>
  <si>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</si>
  <si>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</si>
  <si>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</si>
  <si>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</si>
  <si>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</si>
  <si>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</si>
  <si>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</si>
  <si>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</si>
  <si>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</si>
  <si>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</si>
  <si>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</si>
  <si>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</si>
  <si>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</si>
  <si>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</si>
  <si>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</si>
  <si>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</si>
  <si>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</si>
  <si>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</si>
  <si>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</si>
  <si>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</si>
  <si>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</si>
  <si>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</si>
  <si>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</si>
  <si>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</si>
  <si>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</si>
  <si>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</si>
  <si>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</si>
  <si>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</si>
  <si>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</si>
  <si>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</si>
  <si>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</si>
  <si>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</si>
  <si>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</si>
  <si>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</si>
  <si>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</si>
  <si>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</si>
  <si>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</si>
  <si>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</si>
  <si>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</si>
  <si>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</si>
  <si>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</si>
  <si>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</si>
  <si>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</si>
  <si>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</si>
  <si>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</si>
  <si>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</si>
  <si>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</si>
  <si>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</si>
  <si>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</si>
  <si>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</si>
  <si>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</si>
  <si>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</si>
  <si>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</si>
  <si>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</si>
  <si>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</si>
  <si>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</si>
  <si>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</si>
  <si>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</si>
  <si>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</si>
  <si>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</si>
  <si>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</si>
  <si>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</si>
  <si>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</si>
  <si>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</si>
  <si>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</si>
  <si>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</si>
  <si>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</si>
  <si>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</si>
  <si>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</si>
  <si>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</si>
  <si>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</si>
  <si>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</si>
  <si>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</si>
  <si>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</si>
  <si>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</si>
  <si>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</si>
  <si>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</si>
  <si>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</si>
  <si>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</si>
  <si>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</si>
  <si>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</si>
  <si>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</si>
  <si>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</si>
  <si>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</si>
  <si>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</si>
  <si>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</si>
  <si>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</si>
  <si>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</si>
  <si>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</si>
  <si>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</si>
  <si>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</si>
  <si>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</si>
  <si>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</si>
  <si>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</si>
  <si>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</si>
  <si>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</si>
  <si>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</si>
  <si>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</si>
  <si>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</si>
  <si>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</si>
  <si>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</si>
  <si>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</si>
  <si>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</si>
  <si>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</si>
  <si>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</si>
  <si>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</si>
  <si>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</si>
  <si>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</si>
  <si>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</si>
  <si>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</si>
  <si>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</si>
  <si>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</si>
  <si>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</si>
  <si>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</si>
  <si>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</si>
  <si>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</si>
  <si>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</si>
  <si>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</si>
  <si>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</si>
  <si>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</si>
  <si>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</si>
  <si>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</si>
  <si>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</si>
  <si>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</si>
  <si>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</si>
  <si>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</si>
  <si>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</si>
  <si>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</si>
  <si>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</si>
  <si>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</si>
  <si>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</si>
  <si>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</si>
  <si>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</si>
  <si>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</si>
  <si>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</si>
  <si>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</si>
  <si>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</si>
  <si>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</si>
  <si>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</si>
  <si>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</si>
  <si>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</si>
  <si>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</si>
  <si>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</si>
  <si>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</si>
  <si>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</si>
  <si>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</si>
  <si>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</si>
  <si>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</si>
  <si>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</si>
  <si>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</si>
  <si>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</si>
  <si>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</si>
  <si>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</si>
  <si>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</si>
  <si>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</si>
  <si>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</si>
  <si>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</si>
  <si>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</si>
  <si>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</si>
  <si>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</si>
  <si>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</si>
  <si>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</si>
  <si>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</si>
  <si>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</si>
  <si>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</si>
  <si>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</si>
  <si>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</si>
  <si>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</si>
  <si>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</si>
  <si>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</si>
  <si>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</si>
  <si>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</si>
  <si>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</si>
  <si>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</si>
  <si>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</si>
  <si>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</si>
  <si>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</si>
  <si>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</si>
  <si>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</si>
  <si>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</si>
  <si>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</si>
  <si>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</si>
  <si>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</si>
  <si>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</si>
  <si>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</si>
  <si>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</si>
  <si>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</si>
  <si>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</si>
  <si>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</si>
  <si>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</si>
  <si>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</si>
  <si>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</si>
  <si>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</si>
  <si>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</si>
  <si>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</si>
  <si>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</si>
  <si>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</si>
  <si>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</si>
  <si>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</si>
  <si>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</si>
  <si>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</si>
  <si>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</si>
  <si>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</si>
  <si>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</si>
  <si>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</si>
  <si>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</si>
  <si>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</si>
  <si>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</si>
  <si>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</si>
  <si>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</si>
  <si>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</si>
  <si>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</si>
  <si>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</si>
  <si>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</si>
  <si>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</si>
  <si>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</si>
  <si>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</si>
  <si>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</si>
  <si>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</si>
  <si>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</si>
  <si>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</si>
  <si>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</si>
  <si>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</si>
  <si>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</si>
  <si>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</si>
  <si>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</si>
  <si>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</si>
  <si>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</si>
  <si>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</si>
  <si>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</si>
  <si>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</si>
  <si>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</si>
  <si>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</si>
  <si>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</si>
  <si>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</si>
  <si>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</si>
  <si>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</si>
  <si>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</si>
  <si>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</si>
  <si>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</si>
  <si>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</si>
  <si>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</si>
  <si>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</si>
  <si>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</si>
  <si>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</si>
  <si>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</si>
  <si>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</si>
  <si>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</si>
  <si>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</si>
  <si>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</si>
  <si>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</si>
  <si>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</si>
  <si>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</si>
  <si>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</si>
  <si>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</si>
  <si>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</si>
  <si>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</si>
  <si>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</si>
  <si>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</si>
  <si>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</si>
  <si>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</si>
  <si>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</si>
  <si>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</si>
  <si>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</si>
  <si>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</si>
  <si>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</si>
  <si>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</si>
  <si>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</si>
  <si>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</si>
  <si>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</si>
  <si>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</si>
  <si>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</si>
  <si>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</si>
  <si>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</si>
  <si>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</si>
  <si>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</si>
  <si>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</si>
  <si>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</si>
  <si>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</si>
  <si>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</si>
  <si>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</si>
  <si>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</si>
  <si>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</si>
  <si>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</si>
  <si>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</si>
  <si>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</si>
  <si>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</si>
  <si>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</si>
  <si>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</si>
  <si>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</si>
  <si>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</si>
  <si>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</si>
  <si>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</si>
  <si>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</si>
  <si>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</si>
  <si>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</si>
  <si>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</si>
  <si>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</si>
  <si>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</si>
  <si>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</si>
  <si>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</si>
  <si>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</si>
  <si>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</si>
  <si>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</si>
  <si>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</si>
  <si>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</si>
  <si>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</si>
  <si>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</si>
  <si>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</si>
  <si>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</si>
  <si>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</si>
  <si>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</si>
  <si>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</si>
  <si>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</si>
  <si>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</si>
  <si>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</si>
  <si>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</si>
  <si>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</si>
  <si>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</si>
  <si>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</si>
  <si>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</si>
  <si>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</si>
  <si>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</si>
  <si>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</si>
  <si>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</si>
  <si>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</si>
  <si>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</si>
  <si>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</si>
  <si>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</si>
  <si>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</si>
  <si>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</si>
  <si>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</si>
  <si>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</si>
  <si>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</si>
  <si>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</si>
  <si>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</si>
  <si>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</si>
  <si>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</si>
  <si>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</si>
  <si>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</si>
  <si>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</si>
  <si>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</si>
  <si>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</si>
  <si>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</si>
  <si>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</si>
  <si>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</si>
  <si>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</si>
  <si>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</si>
  <si>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</si>
  <si>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</si>
  <si>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</si>
  <si>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</si>
  <si>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</si>
  <si>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</si>
  <si>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</si>
  <si>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</si>
  <si>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</si>
  <si>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</si>
  <si>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</si>
  <si>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</si>
  <si>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</si>
  <si>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</si>
  <si>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</si>
  <si>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</si>
  <si>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</si>
  <si>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</si>
  <si>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</si>
  <si>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</si>
  <si>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</si>
  <si>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</si>
  <si>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</si>
  <si>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</si>
  <si>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</si>
  <si>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</si>
  <si>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</si>
  <si>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</si>
  <si>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</si>
  <si>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</si>
  <si>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</si>
  <si>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</si>
  <si>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</si>
  <si>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</si>
  <si>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</si>
  <si>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</si>
  <si>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</si>
  <si>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</si>
  <si>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</si>
  <si>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</si>
  <si>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</si>
  <si>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</si>
  <si>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</si>
  <si>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</si>
  <si>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</si>
  <si>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</si>
  <si>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</si>
  <si>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</si>
  <si>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</si>
  <si>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</si>
  <si>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</si>
  <si>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</si>
  <si>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</si>
  <si>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</si>
  <si>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</si>
  <si>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</si>
  <si>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</si>
  <si>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</si>
  <si>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</si>
  <si>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</si>
  <si>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</si>
  <si>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</si>
  <si>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</si>
  <si>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</si>
  <si>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</si>
  <si>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</si>
  <si>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</si>
  <si>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</si>
  <si>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</si>
  <si>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</si>
  <si>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</si>
  <si>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</si>
  <si>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</si>
  <si>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</si>
  <si>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</si>
  <si>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</si>
  <si>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</si>
  <si>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</si>
  <si>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</si>
  <si>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</si>
  <si>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</si>
  <si>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</si>
  <si>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</si>
  <si>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</si>
  <si>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</si>
  <si>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</si>
  <si>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</si>
  <si>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</si>
  <si>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</si>
  <si>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</si>
  <si>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</si>
  <si>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</si>
  <si>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</si>
  <si>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</si>
  <si>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</si>
  <si>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</si>
  <si>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</si>
  <si>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</si>
  <si>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</si>
  <si>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</si>
  <si>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</si>
  <si>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</si>
  <si>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</si>
  <si>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</si>
  <si>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</si>
  <si>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</si>
  <si>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</si>
  <si>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</si>
  <si>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</si>
  <si>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</si>
  <si>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</si>
  <si>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</si>
  <si>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</si>
  <si>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</si>
  <si>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</si>
  <si>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</si>
  <si>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</si>
  <si>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</si>
  <si>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</si>
  <si>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</si>
  <si>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</si>
  <si>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</si>
  <si>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</si>
  <si>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</si>
  <si>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</si>
  <si>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</si>
  <si>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</si>
  <si>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</si>
  <si>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</si>
  <si>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</si>
  <si>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</si>
  <si>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</si>
  <si>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</si>
  <si>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</si>
  <si>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</si>
  <si>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</si>
  <si>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</si>
  <si>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</si>
  <si>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</si>
  <si>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</si>
  <si>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</si>
  <si>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</si>
  <si>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</si>
  <si>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</si>
  <si>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</si>
  <si>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</si>
  <si>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</si>
  <si>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</si>
  <si>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</si>
  <si>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</si>
  <si>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</si>
  <si>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</si>
  <si>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</si>
  <si>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</si>
  <si>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</si>
  <si>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</si>
  <si>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</si>
  <si>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</si>
  <si>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</si>
  <si>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</si>
  <si>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</si>
  <si>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</si>
  <si>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</si>
  <si>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</si>
  <si>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</si>
  <si>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</si>
  <si>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</si>
  <si>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</si>
  <si>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</si>
  <si>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</si>
  <si>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</si>
  <si>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</si>
  <si>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</si>
  <si>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</si>
  <si>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</si>
  <si>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</si>
  <si>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</si>
  <si>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</si>
  <si>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</si>
  <si>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</si>
  <si>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</si>
  <si>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</si>
  <si>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</si>
  <si>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</si>
  <si>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</si>
  <si>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</si>
  <si>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</si>
  <si>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</si>
  <si>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</si>
  <si>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</si>
  <si>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</si>
  <si>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</si>
  <si>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</si>
  <si>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</si>
  <si>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</si>
  <si>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</si>
  <si>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</si>
  <si>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</si>
  <si>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</si>
  <si>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</si>
  <si>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</si>
  <si>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</si>
  <si>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</si>
  <si>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</si>
  <si>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</si>
  <si>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</si>
  <si>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</si>
  <si>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</si>
  <si>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</si>
  <si>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</si>
  <si>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</si>
  <si>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</si>
  <si>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</si>
  <si>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</si>
  <si>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</si>
  <si>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</si>
  <si>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</si>
  <si>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</si>
  <si>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</si>
  <si>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</si>
  <si>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</si>
  <si>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</si>
  <si>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</si>
  <si>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</si>
  <si>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</si>
  <si>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</si>
  <si>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</si>
  <si>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</si>
  <si>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</si>
  <si>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</si>
  <si>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</si>
  <si>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</si>
  <si>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</si>
  <si>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</si>
  <si>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</si>
  <si>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</si>
  <si>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</si>
  <si>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</si>
  <si>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</si>
  <si>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</si>
  <si>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</si>
  <si>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</si>
  <si>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</si>
  <si>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</si>
  <si>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</si>
  <si>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</si>
  <si>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</si>
  <si>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</si>
  <si>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</si>
  <si>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</si>
  <si>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</si>
  <si>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</si>
  <si>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</si>
  <si>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</si>
  <si>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</si>
  <si>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</si>
  <si>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</si>
  <si>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</si>
  <si>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</si>
  <si>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</si>
  <si>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</si>
  <si>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</si>
  <si>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</si>
  <si>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</si>
  <si>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</si>
  <si>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</si>
  <si>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</si>
  <si>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</si>
  <si>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</si>
  <si>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</si>
  <si>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</si>
  <si>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</si>
  <si>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</si>
  <si>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</si>
  <si>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</si>
  <si>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</si>
  <si>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</si>
  <si>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</si>
  <si>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</si>
  <si>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</si>
  <si>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</si>
  <si>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</si>
  <si>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</si>
  <si>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</si>
  <si>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</si>
  <si>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</si>
  <si>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</si>
  <si>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</si>
  <si>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</si>
  <si>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</si>
  <si>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</si>
  <si>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</si>
  <si>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</si>
  <si>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</si>
  <si>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</si>
  <si>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</si>
  <si>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</si>
  <si>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</si>
  <si>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</si>
  <si>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</si>
  <si>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</si>
  <si>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</si>
  <si>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</si>
  <si>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</si>
  <si>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</si>
  <si>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</si>
  <si>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</si>
  <si>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</si>
  <si>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</si>
  <si>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</si>
  <si>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</si>
  <si>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</si>
  <si>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</si>
  <si>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</si>
  <si>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</si>
  <si>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</si>
  <si>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</si>
  <si>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</si>
  <si>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</si>
  <si>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</si>
  <si>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</si>
  <si>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</si>
  <si>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</si>
  <si>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</si>
  <si>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</si>
  <si>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</si>
  <si>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</si>
  <si>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</si>
  <si>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</si>
  <si>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</si>
  <si>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</si>
  <si>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</si>
  <si>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</si>
  <si>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</si>
  <si>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</si>
  <si>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</si>
  <si>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</si>
  <si>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</si>
  <si>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</si>
  <si>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</si>
  <si>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</si>
  <si>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</si>
  <si>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</si>
  <si>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</si>
  <si>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</si>
  <si>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</si>
  <si>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</si>
  <si>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</si>
  <si>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</si>
  <si>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</si>
  <si>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</si>
  <si>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</si>
  <si>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</si>
  <si>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</si>
  <si>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</si>
  <si>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</si>
  <si>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</si>
  <si>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</si>
  <si>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</si>
  <si>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</si>
  <si>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</si>
  <si>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</si>
  <si>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</si>
  <si>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</si>
  <si>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</si>
  <si>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</si>
  <si>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</si>
  <si>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</si>
  <si>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</si>
  <si>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</si>
  <si>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</si>
  <si>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</si>
  <si>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</si>
  <si>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</si>
  <si>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</si>
  <si>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</si>
  <si>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</si>
  <si>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</si>
  <si>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</si>
  <si>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</si>
  <si>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</si>
  <si>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</si>
  <si>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</si>
  <si>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</si>
  <si>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</si>
  <si>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</si>
  <si>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</si>
  <si>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</si>
  <si>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</si>
  <si>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</si>
  <si>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</si>
  <si>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</si>
  <si>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</si>
  <si>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</si>
  <si>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</si>
  <si>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</si>
  <si>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</si>
  <si>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</si>
  <si>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</si>
  <si>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</si>
  <si>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</si>
  <si>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</si>
  <si>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</si>
  <si>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</si>
  <si>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</si>
  <si>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</si>
  <si>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</si>
  <si>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</si>
  <si>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</si>
  <si>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</si>
  <si>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</si>
  <si>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</si>
  <si>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</si>
  <si>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</si>
  <si>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</si>
  <si>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</si>
  <si>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</si>
  <si>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</si>
  <si>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</si>
  <si>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</si>
  <si>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</si>
  <si>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</si>
  <si>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</si>
  <si>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</si>
  <si>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</si>
  <si>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</si>
  <si>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</si>
  <si>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</si>
  <si>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</si>
  <si>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</si>
  <si>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</si>
  <si>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</si>
  <si>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</si>
  <si>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</si>
  <si>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</si>
  <si>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</si>
  <si>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</si>
  <si>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</si>
  <si>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</si>
  <si>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</si>
  <si>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</si>
  <si>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</si>
  <si>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</si>
  <si>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</si>
  <si>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</si>
  <si>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</si>
  <si>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</si>
  <si>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</si>
  <si>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</si>
  <si>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</si>
  <si>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</si>
  <si>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</si>
  <si>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</si>
  <si>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</si>
  <si>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</si>
  <si>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</si>
  <si>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</si>
  <si>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</si>
  <si>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</si>
  <si>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</si>
  <si>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</si>
  <si>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</si>
  <si>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</si>
  <si>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</si>
  <si>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</si>
  <si>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</si>
  <si>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</si>
  <si>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</si>
  <si>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</si>
  <si>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</si>
  <si>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</si>
  <si>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</si>
  <si>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</si>
  <si>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</si>
  <si>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</si>
  <si>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</si>
  <si>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</si>
  <si>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</si>
  <si>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</si>
  <si>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</si>
  <si>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</si>
  <si>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</si>
  <si>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</si>
  <si>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</si>
  <si>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</si>
  <si>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</si>
  <si>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</si>
  <si>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</si>
  <si>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</si>
  <si>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</si>
  <si>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</si>
  <si>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</si>
  <si>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</si>
  <si>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</si>
  <si>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</si>
  <si>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</si>
  <si>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</si>
  <si>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</si>
  <si>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</si>
  <si>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</si>
  <si>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</si>
  <si>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</si>
  <si>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</si>
  <si>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</si>
  <si>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</si>
  <si>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</si>
  <si>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</si>
  <si>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</si>
  <si>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</si>
  <si>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</si>
  <si>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</si>
  <si>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</si>
  <si>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</si>
  <si>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</si>
  <si>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</si>
  <si>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</si>
  <si>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</si>
  <si>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</si>
  <si>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</si>
  <si>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</si>
  <si>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</si>
  <si>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</si>
  <si>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</si>
  <si>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</si>
  <si>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</si>
  <si>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</si>
  <si>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</si>
  <si>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</si>
  <si>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</si>
  <si>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</si>
  <si>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</si>
  <si>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</si>
  <si>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</si>
  <si>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</si>
  <si>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</si>
  <si>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</si>
  <si>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</si>
  <si>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</si>
  <si>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</si>
  <si>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</si>
  <si>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</si>
  <si>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</si>
  <si>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</si>
  <si>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</si>
  <si>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</si>
  <si>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</si>
  <si>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</si>
  <si>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</si>
  <si>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</si>
  <si>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</si>
  <si>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</si>
  <si>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</si>
  <si>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</si>
  <si>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</si>
  <si>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</si>
  <si>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</si>
  <si>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</si>
  <si>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</si>
  <si>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</si>
  <si>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</si>
  <si>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</si>
  <si>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</si>
  <si>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</si>
  <si>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</si>
  <si>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</si>
  <si>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</si>
  <si>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</si>
  <si>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</si>
  <si>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</si>
  <si>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</si>
  <si>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</si>
  <si>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</si>
  <si>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</si>
  <si>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</si>
  <si>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</si>
  <si>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</si>
  <si>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</si>
  <si>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</si>
  <si>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</si>
  <si>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</si>
  <si>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</si>
  <si>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</si>
  <si>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</si>
  <si>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</si>
  <si>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</si>
  <si>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</si>
  <si>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</si>
  <si>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</si>
  <si>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</si>
  <si>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</si>
  <si>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</si>
  <si>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</si>
  <si>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</si>
  <si>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</si>
  <si>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</si>
  <si>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</si>
  <si>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</si>
  <si>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</si>
  <si>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</si>
  <si>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</si>
  <si>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</si>
  <si>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</si>
  <si>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</si>
  <si>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</si>
  <si>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</si>
  <si>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</si>
  <si>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</si>
  <si>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</si>
  <si>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</si>
  <si>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</si>
  <si>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</si>
  <si>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</si>
  <si>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</si>
  <si>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</si>
  <si>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</si>
  <si>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</si>
  <si>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</si>
  <si>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</si>
  <si>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</si>
  <si>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</si>
  <si>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</si>
  <si>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</si>
  <si>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</si>
  <si>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</si>
  <si>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</si>
  <si>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</si>
  <si>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</si>
  <si>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</si>
  <si>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</si>
  <si>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</si>
  <si>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</si>
  <si>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</si>
  <si>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</si>
  <si>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</si>
  <si>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</si>
  <si>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</si>
  <si>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</si>
  <si>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</si>
  <si>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</si>
  <si>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</si>
  <si>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</si>
  <si>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</si>
  <si>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</si>
  <si>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</si>
  <si>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</si>
  <si>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</si>
  <si>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</si>
  <si>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</si>
  <si>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</si>
  <si>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</si>
  <si>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</si>
  <si>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</si>
  <si>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</si>
  <si>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</si>
  <si>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</si>
  <si>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</si>
  <si>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</si>
  <si>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</si>
  <si>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</si>
  <si>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</si>
  <si>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</si>
  <si>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</si>
  <si>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</si>
  <si>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</si>
  <si>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</si>
  <si>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</si>
  <si>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</si>
  <si>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</si>
  <si>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</si>
  <si>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</si>
  <si>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</si>
  <si>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</si>
  <si>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</si>
  <si>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</si>
  <si>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</si>
  <si>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</si>
  <si>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</si>
  <si>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</si>
  <si>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</si>
  <si>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</si>
  <si>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</si>
  <si>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</si>
  <si>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</si>
  <si>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</si>
  <si>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</si>
  <si>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</si>
  <si>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</si>
  <si>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</si>
  <si>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</si>
  <si>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</si>
  <si>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</si>
  <si>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</si>
  <si>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</si>
  <si>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</si>
  <si>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</si>
  <si>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</si>
  <si>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</si>
  <si>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</si>
  <si>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</si>
  <si>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</si>
  <si>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</si>
  <si>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</si>
  <si>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</si>
  <si>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</si>
  <si>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</si>
  <si>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</si>
  <si>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</si>
  <si>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</si>
  <si>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</si>
  <si>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</si>
  <si>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</si>
  <si>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</si>
  <si>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</si>
  <si>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</si>
  <si>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</si>
  <si>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</si>
  <si>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</si>
  <si>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</si>
  <si>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</si>
  <si>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</si>
  <si>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</si>
  <si>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</si>
  <si>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</si>
  <si>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</si>
  <si>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</si>
  <si>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</si>
  <si>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</si>
  <si>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</si>
  <si>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</si>
  <si>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</si>
  <si>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</si>
  <si>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</si>
  <si>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</si>
  <si>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</si>
  <si>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</si>
  <si>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</si>
  <si>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</si>
  <si>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</si>
  <si>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</si>
  <si>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</si>
  <si>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</si>
  <si>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</si>
  <si>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</si>
  <si>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</si>
  <si>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</si>
  <si>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</si>
  <si>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</si>
  <si>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</si>
  <si>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</si>
  <si>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</si>
  <si>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</si>
  <si>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</si>
  <si>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</si>
  <si>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</si>
  <si>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</si>
  <si>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</si>
  <si>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</si>
  <si>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</si>
  <si>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</si>
  <si>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</si>
  <si>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</si>
  <si>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</si>
  <si>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</si>
  <si>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</si>
  <si>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</si>
  <si>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</si>
  <si>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</si>
  <si>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</si>
  <si>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</si>
  <si>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</si>
  <si>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</si>
  <si>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</si>
  <si>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</si>
  <si>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</si>
  <si>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</si>
  <si>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</si>
  <si>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</si>
  <si>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</si>
  <si>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</si>
  <si>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</si>
  <si>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</si>
  <si>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</si>
  <si>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</si>
  <si>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</si>
  <si>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</si>
  <si>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</si>
  <si>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</si>
  <si>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</si>
  <si>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</si>
  <si>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</si>
  <si>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</si>
  <si>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</si>
  <si>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</si>
  <si>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</si>
  <si>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</si>
  <si>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</si>
  <si>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</si>
  <si>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</si>
  <si>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</si>
  <si>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</si>
  <si>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</si>
  <si>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</si>
  <si>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</si>
  <si>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</si>
  <si>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</si>
  <si>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</si>
  <si>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</si>
  <si>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</si>
  <si>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</si>
  <si>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</si>
  <si>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</si>
  <si>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</si>
  <si>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</si>
  <si>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</si>
  <si>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</si>
  <si>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</si>
  <si>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</si>
  <si>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</si>
  <si>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</si>
  <si>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</si>
  <si>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</si>
  <si>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</si>
  <si>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</si>
  <si>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</si>
  <si>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</si>
  <si>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</si>
  <si>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</si>
  <si>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</si>
  <si>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</si>
  <si>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</si>
  <si>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</si>
  <si>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</si>
  <si>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</si>
  <si>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</si>
  <si>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</si>
  <si>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</si>
  <si>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</si>
  <si>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</si>
  <si>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</si>
  <si>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</si>
  <si>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</si>
  <si>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</si>
  <si>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</si>
  <si>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</si>
  <si>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</si>
  <si>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</si>
  <si>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</si>
  <si>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</si>
  <si>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</si>
  <si>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</si>
  <si>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</si>
  <si>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</si>
  <si>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</si>
  <si>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</si>
  <si>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</si>
  <si>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</si>
  <si>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</si>
  <si>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</si>
  <si>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</si>
  <si>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</si>
  <si>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</si>
  <si>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</si>
  <si>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</si>
  <si>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</si>
  <si>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</si>
  <si>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</si>
  <si>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</si>
  <si>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</si>
  <si>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</si>
  <si>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</si>
  <si>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</si>
  <si>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</si>
  <si>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</si>
  <si>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</si>
  <si>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</si>
  <si>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</si>
  <si>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</si>
  <si>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</si>
  <si>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</si>
  <si>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</si>
  <si>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</si>
  <si>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</si>
  <si>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</si>
  <si>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</si>
  <si>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</si>
  <si>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</si>
  <si>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</si>
  <si>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</si>
  <si>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</si>
  <si>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</si>
  <si>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</si>
  <si>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</si>
  <si>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</si>
  <si>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</si>
  <si>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</si>
  <si>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</si>
  <si>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</si>
  <si>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</si>
  <si>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</si>
  <si>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</si>
  <si>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</si>
  <si>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</si>
  <si>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</si>
  <si>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</si>
  <si>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</si>
  <si>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</si>
  <si>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</si>
  <si>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</si>
  <si>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</si>
  <si>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</si>
  <si>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</si>
  <si>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</si>
  <si>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</si>
  <si>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</si>
  <si>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</si>
  <si>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</si>
  <si>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</si>
  <si>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</si>
  <si>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</si>
  <si>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</si>
  <si>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</si>
  <si>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</si>
  <si>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</si>
  <si>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</si>
  <si>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</si>
  <si>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</si>
  <si>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</si>
  <si>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</si>
  <si>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</si>
  <si>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</si>
  <si>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</si>
  <si>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</si>
  <si>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</si>
  <si>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</si>
  <si>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</si>
  <si>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</si>
  <si>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</si>
  <si>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</si>
  <si>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</si>
  <si>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</si>
  <si>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</si>
  <si>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</si>
  <si>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</si>
  <si>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</si>
  <si>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</si>
  <si>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</si>
  <si>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</si>
  <si>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</si>
  <si>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</si>
  <si>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</si>
  <si>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</si>
  <si>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</si>
  <si>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</si>
  <si>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</si>
  <si>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</si>
  <si>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</si>
  <si>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</si>
  <si>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</si>
  <si>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</si>
  <si>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</si>
  <si>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</si>
  <si>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</si>
  <si>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</si>
  <si>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</si>
  <si>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</si>
  <si>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</si>
  <si>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</si>
  <si>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</si>
  <si>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</si>
  <si>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</si>
  <si>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</si>
  <si>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</si>
  <si>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</si>
  <si>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</si>
  <si>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</si>
  <si>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</si>
  <si>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</si>
  <si>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</si>
  <si>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</si>
  <si>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</si>
  <si>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</si>
  <si>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</si>
  <si>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</si>
  <si>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</si>
  <si>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</si>
  <si>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</si>
  <si>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</si>
  <si>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</si>
  <si>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</si>
  <si>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</si>
  <si>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</si>
  <si>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</si>
  <si>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</si>
  <si>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</si>
  <si>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</si>
  <si>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</si>
  <si>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</si>
  <si>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</si>
  <si>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</si>
  <si>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</si>
  <si>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</si>
  <si>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</si>
  <si>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</si>
  <si>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</si>
  <si>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</si>
  <si>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</si>
  <si>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</si>
  <si>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</si>
  <si>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</si>
  <si>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</si>
  <si>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</si>
  <si>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</si>
  <si>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</si>
  <si>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</si>
  <si>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</si>
  <si>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</si>
  <si>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</si>
  <si>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</si>
  <si>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</si>
  <si>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</si>
  <si>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</si>
  <si>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</si>
  <si>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</si>
  <si>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</si>
  <si>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</si>
  <si>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</si>
  <si>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</si>
  <si>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</si>
  <si>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</si>
  <si>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</si>
  <si>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</si>
  <si>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</si>
  <si>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</si>
  <si>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</si>
  <si>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</si>
  <si>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</si>
  <si>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</si>
  <si>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</si>
  <si>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</si>
  <si>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</si>
  <si>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</si>
  <si>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</si>
  <si>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</si>
  <si>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</si>
  <si>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</si>
  <si>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</si>
  <si>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</si>
  <si>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</si>
  <si>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</si>
  <si>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</si>
  <si>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</si>
  <si>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</si>
  <si>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</si>
  <si>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</si>
  <si>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</si>
  <si>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</si>
  <si>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</si>
  <si>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</si>
  <si>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</si>
  <si>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</si>
  <si>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</si>
  <si>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</si>
  <si>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</si>
  <si>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</si>
  <si>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</si>
  <si>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</si>
  <si>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</si>
  <si>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</si>
  <si>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</si>
  <si>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</si>
  <si>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</si>
  <si>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</si>
  <si>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</si>
  <si>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</si>
  <si>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</si>
  <si>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</si>
  <si>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</si>
  <si>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</si>
  <si>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</si>
  <si>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</si>
  <si>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</si>
  <si>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</si>
  <si>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</si>
  <si>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</si>
  <si>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</si>
  <si>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</si>
  <si>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</si>
  <si>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</si>
  <si>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</si>
  <si>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</si>
  <si>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</si>
  <si>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</si>
  <si>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</si>
  <si>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</si>
  <si>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</si>
  <si>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</si>
  <si>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</si>
  <si>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</si>
  <si>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</si>
  <si>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</si>
  <si>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</si>
  <si>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</si>
  <si>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</si>
  <si>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</si>
  <si>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</si>
  <si>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</si>
  <si>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</si>
  <si>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</si>
  <si>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</si>
  <si>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</si>
  <si>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</si>
  <si>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</si>
  <si>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</si>
  <si>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</si>
  <si>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</si>
  <si>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</si>
  <si>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</si>
  <si>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</si>
  <si>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</si>
  <si>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</si>
  <si>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</si>
  <si>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</si>
  <si>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</si>
  <si>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</si>
  <si>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</si>
  <si>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</si>
  <si>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</si>
  <si>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</si>
  <si>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</si>
  <si>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</si>
  <si>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</si>
  <si>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</si>
  <si>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</si>
  <si>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</si>
  <si>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</si>
  <si>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</si>
  <si>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</si>
  <si>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</si>
  <si>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</si>
  <si>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</si>
  <si>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</si>
  <si>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</si>
  <si>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</si>
  <si>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</si>
  <si>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</si>
  <si>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</si>
  <si>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</si>
  <si>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</si>
  <si>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</si>
  <si>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</si>
  <si>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</si>
  <si>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</si>
  <si>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</si>
  <si>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</si>
  <si>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</si>
  <si>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</si>
  <si>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</si>
  <si>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</si>
  <si>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</si>
  <si>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</si>
  <si>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</si>
  <si>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</si>
  <si>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</si>
  <si>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</si>
  <si>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</si>
  <si>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</si>
  <si>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</si>
  <si>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</si>
  <si>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</si>
  <si>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</si>
  <si>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</si>
  <si>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</si>
  <si>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</si>
  <si>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</si>
  <si>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</si>
  <si>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</si>
  <si>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</si>
  <si>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</si>
  <si>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</si>
  <si>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</si>
  <si>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</si>
  <si>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</si>
  <si>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</si>
  <si>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</si>
  <si>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</si>
  <si>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</si>
  <si>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</si>
  <si>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</si>
  <si>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</si>
  <si>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</si>
  <si>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</si>
  <si>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</si>
  <si>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</si>
  <si>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</si>
  <si>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</si>
  <si>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</si>
  <si>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</si>
  <si>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</si>
  <si>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</si>
  <si>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</si>
  <si>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</si>
  <si>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</si>
  <si>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</si>
  <si>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</si>
  <si>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</si>
  <si>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</si>
  <si>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</si>
  <si>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</si>
  <si>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</si>
  <si>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</si>
  <si>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</si>
  <si>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</si>
  <si>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</si>
  <si>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</si>
  <si>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</si>
  <si>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</si>
  <si>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</si>
  <si>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</si>
  <si>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</si>
  <si>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</si>
  <si>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</si>
  <si>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</si>
  <si>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</si>
  <si>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</si>
  <si>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</si>
  <si>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</si>
  <si>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</si>
  <si>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</si>
  <si>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</si>
  <si>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</si>
  <si>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</si>
  <si>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</si>
  <si>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</si>
  <si>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</si>
  <si>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</si>
  <si>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</si>
  <si>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</si>
  <si>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</si>
  <si>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</si>
  <si>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</si>
  <si>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</si>
  <si>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</si>
  <si>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</si>
  <si>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</si>
  <si>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</si>
  <si>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</si>
  <si>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</si>
  <si>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</si>
  <si>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</si>
  <si>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</si>
  <si>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</si>
  <si>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</si>
  <si>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</si>
  <si>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</si>
  <si>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</si>
  <si>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</si>
  <si>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</si>
  <si>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</si>
  <si>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</si>
  <si>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</si>
  <si>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</si>
  <si>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</si>
  <si>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</si>
  <si>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</si>
  <si>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</si>
  <si>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</si>
  <si>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</si>
  <si>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</si>
  <si>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</si>
  <si>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</si>
  <si>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</si>
  <si>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</si>
  <si>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</si>
  <si>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</si>
  <si>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</si>
  <si>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</si>
  <si>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</si>
  <si>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</si>
  <si>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</si>
  <si>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</si>
  <si>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</si>
  <si>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</si>
  <si>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</si>
  <si>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</si>
  <si>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</si>
  <si>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</si>
  <si>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</si>
  <si>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</si>
  <si>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</si>
  <si>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</si>
  <si>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</si>
  <si>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</si>
  <si>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</si>
  <si>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</si>
  <si>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</si>
  <si>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</si>
  <si>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</si>
  <si>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</si>
  <si>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</si>
  <si>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</si>
  <si>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</si>
  <si>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</si>
  <si>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</si>
  <si>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</si>
  <si>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</si>
  <si>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</si>
  <si>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</si>
  <si>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</si>
  <si>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</si>
  <si>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</si>
  <si>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</si>
  <si>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</si>
  <si>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</si>
  <si>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</si>
  <si>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</si>
  <si>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</si>
  <si>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</si>
  <si>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</si>
  <si>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</si>
  <si>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</si>
  <si>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</si>
  <si>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</si>
  <si>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</si>
  <si>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</si>
  <si>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</si>
  <si>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</si>
  <si>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</si>
  <si>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</si>
  <si>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</si>
  <si>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</si>
  <si>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</si>
  <si>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</si>
  <si>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</si>
  <si>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</si>
  <si>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</si>
  <si>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</si>
  <si>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</si>
  <si>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</si>
  <si>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</si>
  <si>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</si>
  <si>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</si>
  <si>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</si>
  <si>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</si>
  <si>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</si>
  <si>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</si>
  <si>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</si>
  <si>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</si>
  <si>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</si>
  <si>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</si>
  <si>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</si>
  <si>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</si>
  <si>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</si>
  <si>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</si>
  <si>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</si>
  <si>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</si>
  <si>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</si>
  <si>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</si>
  <si>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</si>
  <si>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</si>
  <si>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</si>
  <si>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</si>
  <si>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</si>
  <si>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</si>
  <si>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</si>
  <si>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</si>
  <si>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</si>
  <si>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</si>
  <si>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</si>
  <si>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</si>
  <si>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</si>
  <si>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</si>
  <si>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</si>
  <si>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</si>
  <si>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</si>
  <si>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</si>
  <si>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</si>
  <si>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</si>
  <si>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</si>
  <si>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</si>
  <si>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</si>
  <si>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</si>
  <si>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</si>
  <si>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</si>
  <si>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</si>
  <si>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</si>
  <si>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</si>
  <si>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</si>
  <si>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</si>
  <si>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</si>
  <si>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</si>
  <si>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</si>
  <si>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</si>
  <si>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</si>
  <si>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</si>
  <si>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</si>
  <si>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</si>
  <si>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</si>
  <si>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</si>
  <si>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</si>
  <si>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</si>
  <si>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</si>
  <si>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</si>
  <si>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</si>
  <si>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</si>
  <si>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</si>
  <si>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</si>
  <si>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</si>
  <si>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</si>
  <si>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</si>
  <si>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</si>
  <si>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</si>
  <si>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</si>
  <si>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</si>
  <si>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</si>
  <si>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</si>
  <si>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</si>
  <si>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</si>
  <si>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</si>
  <si>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</si>
  <si>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</si>
  <si>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</si>
  <si>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</si>
  <si>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</si>
  <si>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</si>
  <si>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</si>
  <si>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</si>
  <si>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</si>
  <si>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</si>
  <si>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</si>
  <si>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</si>
  <si>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</si>
  <si>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</si>
  <si>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</si>
  <si>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</si>
  <si>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</si>
  <si>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</si>
  <si>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</si>
  <si>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</si>
  <si>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</si>
  <si>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</si>
  <si>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</si>
  <si>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</si>
  <si>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</si>
  <si>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</si>
  <si>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</si>
  <si>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</si>
  <si>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</si>
  <si>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</si>
  <si>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</si>
  <si>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</si>
  <si>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</si>
  <si>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</si>
  <si>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</si>
  <si>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</si>
  <si>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</si>
  <si>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</si>
  <si>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</si>
  <si>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</si>
  <si>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</si>
  <si>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</si>
  <si>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</si>
  <si>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</si>
  <si>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</si>
  <si>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</si>
  <si>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</si>
  <si>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</si>
  <si>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</si>
  <si>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</si>
  <si>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</si>
  <si>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</si>
  <si>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</si>
  <si>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</si>
  <si>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</si>
  <si>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</si>
  <si>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</si>
  <si>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</si>
  <si>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</si>
  <si>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</si>
  <si>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</si>
  <si>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</si>
  <si>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</si>
  <si>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</si>
  <si>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</si>
  <si>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</si>
  <si>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</si>
  <si>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</si>
  <si>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</si>
  <si>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</si>
  <si>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</si>
  <si>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</si>
  <si>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</si>
  <si>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</si>
  <si>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</si>
  <si>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</si>
  <si>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</si>
  <si>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</si>
  <si>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</si>
  <si>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</si>
  <si>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</si>
  <si>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</si>
  <si>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</si>
  <si>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</si>
  <si>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</si>
  <si>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</si>
  <si>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</si>
  <si>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</si>
  <si>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</si>
  <si>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</si>
  <si>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</si>
  <si>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</si>
  <si>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</si>
  <si>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</si>
  <si>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</si>
  <si>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</si>
  <si>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</si>
  <si>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</si>
  <si>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</si>
  <si>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</si>
  <si>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</si>
  <si>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</si>
  <si>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</si>
  <si>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</si>
  <si>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</si>
  <si>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</si>
  <si>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</si>
  <si>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</si>
  <si>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</si>
  <si>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</si>
  <si>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</si>
  <si>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</si>
  <si>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</si>
  <si>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</si>
  <si>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</si>
  <si>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</si>
  <si>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</si>
  <si>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</si>
  <si>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</si>
  <si>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</si>
  <si>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</si>
  <si>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</si>
  <si>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</si>
  <si>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</si>
  <si>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</si>
  <si>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</si>
  <si>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</si>
  <si>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</si>
  <si>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</si>
  <si>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</si>
  <si>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</si>
  <si>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</si>
  <si>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</si>
  <si>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</si>
  <si>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</si>
  <si>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</si>
  <si>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</si>
  <si>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</si>
  <si>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</si>
  <si>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</si>
  <si>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</si>
  <si>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</si>
  <si>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</si>
  <si>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</si>
  <si>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</si>
  <si>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</si>
  <si>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</si>
  <si>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</si>
  <si>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</si>
  <si>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</si>
  <si>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</si>
  <si>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</si>
  <si>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</si>
  <si>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</si>
  <si>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</si>
  <si>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</si>
  <si>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</si>
  <si>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</si>
  <si>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</si>
  <si>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</si>
  <si>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</si>
  <si>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</si>
  <si>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</si>
  <si>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</si>
  <si>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</si>
  <si>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</si>
  <si>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</si>
  <si>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</si>
  <si>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</si>
  <si>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</si>
  <si>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</si>
  <si>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</si>
  <si>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</si>
  <si>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</si>
  <si>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</si>
  <si>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</si>
  <si>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</si>
  <si>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</si>
  <si>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</si>
  <si>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</si>
  <si>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</si>
  <si>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</si>
  <si>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</si>
  <si>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</si>
  <si>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</si>
  <si>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</si>
  <si>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</si>
  <si>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</si>
  <si>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</si>
  <si>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</si>
  <si>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</si>
  <si>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</si>
  <si>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</si>
  <si>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</si>
  <si>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</si>
  <si>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</si>
  <si>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</si>
  <si>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</si>
  <si>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</si>
  <si>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</si>
  <si>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</si>
  <si>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</si>
  <si>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</si>
  <si>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</si>
  <si>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</si>
  <si>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</si>
  <si>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</si>
  <si>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</si>
  <si>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</si>
  <si>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</si>
  <si>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</si>
  <si>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</si>
  <si>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</si>
  <si>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</si>
  <si>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</si>
  <si>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</si>
  <si>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</si>
  <si>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</si>
  <si>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</si>
  <si>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</si>
  <si>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</si>
  <si>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</si>
  <si>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</si>
  <si>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</si>
  <si>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</si>
  <si>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</si>
  <si>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</si>
  <si>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</si>
  <si>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</si>
  <si>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</si>
  <si>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</si>
  <si>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</si>
  <si>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</si>
  <si>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</si>
  <si>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</si>
  <si>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</si>
  <si>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</si>
  <si>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</si>
  <si>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</si>
  <si>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</si>
  <si>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</si>
  <si>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</si>
  <si>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</si>
  <si>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</si>
  <si>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</si>
  <si>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</si>
  <si>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</si>
  <si>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</si>
  <si>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</si>
  <si>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</si>
  <si>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</si>
  <si>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</si>
  <si>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</si>
  <si>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</si>
  <si>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</si>
  <si>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</si>
  <si>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</si>
  <si>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</si>
  <si>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</si>
  <si>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</si>
  <si>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</si>
  <si>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</si>
  <si>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</si>
  <si>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</si>
  <si>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</si>
  <si>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</si>
  <si>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</si>
  <si>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</si>
  <si>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</si>
  <si>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</si>
  <si>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</si>
  <si>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</si>
  <si>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</si>
  <si>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</si>
  <si>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</si>
  <si>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</si>
  <si>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</si>
  <si>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</si>
  <si>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</si>
  <si>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</si>
  <si>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</si>
  <si>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</si>
  <si>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</si>
  <si>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</si>
  <si>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</si>
  <si>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</si>
  <si>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</si>
  <si>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</si>
  <si>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</si>
  <si>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</si>
  <si>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</si>
  <si>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</si>
  <si>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</si>
  <si>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</si>
  <si>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</si>
  <si>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</si>
  <si>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</si>
  <si>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</si>
  <si>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</si>
  <si>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</si>
  <si>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</si>
  <si>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</si>
  <si>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</si>
  <si>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</si>
  <si>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</si>
  <si>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</si>
  <si>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</si>
  <si>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</si>
  <si>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</si>
  <si>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</si>
  <si>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</si>
  <si>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</si>
  <si>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</si>
  <si>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</si>
  <si>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</si>
  <si>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</si>
  <si>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</si>
  <si>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</si>
  <si>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</si>
  <si>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</si>
  <si>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</si>
  <si>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</si>
  <si>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</si>
  <si>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</si>
  <si>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</si>
  <si>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</si>
  <si>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</si>
  <si>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</si>
  <si>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</si>
  <si>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</si>
  <si>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</si>
  <si>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</si>
  <si>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</si>
  <si>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</si>
  <si>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</si>
  <si>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</si>
  <si>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</si>
  <si>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</si>
  <si>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</si>
  <si>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</si>
  <si>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</si>
  <si>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</si>
  <si>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</si>
  <si>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</si>
  <si>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</si>
  <si>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</si>
  <si>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</si>
  <si>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</si>
  <si>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</si>
  <si>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</si>
  <si>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</si>
  <si>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</si>
  <si>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</si>
  <si>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</si>
  <si>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</si>
  <si>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</si>
  <si>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</si>
  <si>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</si>
  <si>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</si>
  <si>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</si>
  <si>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</si>
  <si>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</si>
  <si>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</si>
  <si>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</si>
  <si>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</si>
  <si>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</si>
  <si>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</si>
  <si>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</si>
  <si>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</si>
  <si>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</si>
  <si>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</si>
  <si>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</si>
  <si>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</si>
  <si>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</si>
  <si>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</si>
  <si>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</si>
  <si>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</si>
  <si>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</si>
  <si>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</si>
  <si>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</si>
  <si>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</si>
  <si>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</si>
  <si>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</si>
  <si>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</si>
  <si>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</si>
  <si>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</si>
  <si>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</si>
  <si>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</si>
  <si>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</si>
  <si>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</si>
  <si>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</si>
  <si>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</si>
  <si>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</si>
  <si>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</si>
  <si>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</si>
  <si>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</si>
  <si>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</si>
  <si>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</si>
  <si>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</si>
  <si>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</si>
  <si>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</si>
  <si>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</si>
  <si>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</si>
  <si>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</si>
  <si>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</si>
  <si>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</si>
  <si>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</si>
  <si>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</si>
  <si>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</si>
  <si>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</si>
  <si>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</si>
  <si>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</si>
  <si>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</si>
  <si>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</si>
  <si>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</si>
  <si>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</si>
  <si>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</si>
  <si>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</si>
  <si>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</si>
  <si>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</si>
  <si>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</si>
  <si>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</si>
  <si>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</si>
  <si>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</si>
  <si>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</si>
  <si>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</si>
  <si>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</si>
  <si>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</si>
  <si>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</si>
  <si>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</si>
  <si>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</si>
  <si>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</si>
  <si>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</si>
  <si>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</si>
  <si>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</si>
  <si>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</si>
  <si>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</si>
  <si>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</si>
  <si>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</si>
  <si>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</si>
  <si>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</si>
  <si>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</si>
  <si>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</si>
  <si>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</si>
  <si>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</si>
  <si>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</si>
  <si>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</si>
  <si>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</si>
  <si>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</si>
  <si>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</si>
  <si>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</si>
  <si>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</si>
  <si>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</si>
  <si>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</si>
  <si>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</si>
  <si>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</si>
  <si>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</si>
  <si>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</si>
  <si>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</si>
  <si>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</si>
  <si>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</si>
  <si>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</si>
  <si>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</si>
  <si>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</si>
  <si>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</si>
  <si>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</si>
  <si>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</si>
  <si>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</si>
  <si>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</si>
  <si>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</si>
  <si>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</si>
  <si>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</si>
  <si>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</si>
  <si>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</si>
  <si>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</si>
  <si>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</si>
  <si>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</si>
  <si>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</si>
  <si>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</si>
  <si>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</si>
  <si>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</si>
  <si>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</si>
  <si>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</si>
  <si>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</si>
  <si>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</si>
  <si>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</si>
  <si>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</si>
  <si>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</si>
  <si>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</si>
  <si>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</si>
  <si>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</si>
  <si>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</si>
  <si>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</si>
  <si>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</si>
  <si>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</si>
  <si>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</si>
  <si>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</si>
  <si>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</si>
  <si>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</si>
  <si>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</si>
  <si>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</si>
  <si>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</si>
  <si>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</si>
  <si>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</si>
  <si>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</si>
  <si>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</si>
  <si>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</si>
  <si>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</si>
  <si>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</si>
  <si>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</si>
  <si>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</si>
  <si>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</si>
  <si>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</si>
  <si>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</si>
  <si>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</si>
  <si>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</si>
  <si>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</si>
  <si>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</si>
  <si>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</si>
  <si>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</si>
  <si>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</si>
  <si>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</si>
  <si>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</si>
  <si>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</si>
  <si>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</si>
  <si>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</si>
  <si>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</si>
  <si>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</si>
  <si>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</si>
  <si>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</si>
  <si>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</si>
  <si>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</si>
  <si>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</si>
  <si>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</si>
  <si>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</si>
  <si>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</si>
  <si>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</si>
  <si>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</si>
  <si>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</si>
  <si>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</si>
  <si>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</si>
  <si>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</si>
  <si>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</si>
  <si>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</si>
  <si>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</si>
  <si>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</si>
  <si>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</si>
  <si>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</si>
  <si>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</si>
  <si>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</si>
  <si>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</si>
  <si>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</si>
  <si>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</si>
  <si>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</si>
  <si>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</si>
  <si>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</si>
  <si>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</si>
  <si>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</si>
  <si>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</si>
  <si>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</si>
  <si>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</si>
  <si>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</si>
  <si>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</si>
  <si>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</si>
  <si>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</si>
  <si>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</si>
  <si>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</si>
  <si>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</si>
  <si>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</si>
  <si>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</si>
  <si>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</si>
  <si>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</si>
  <si>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</si>
  <si>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</si>
  <si>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</si>
  <si>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</si>
  <si>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</si>
  <si>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</si>
  <si>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</si>
  <si>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</si>
  <si>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</si>
  <si>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</si>
  <si>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</si>
  <si>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</si>
  <si>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</si>
  <si>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</si>
  <si>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</si>
  <si>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</si>
  <si>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</si>
  <si>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</si>
  <si>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</si>
  <si>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</si>
  <si>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</si>
  <si>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</si>
  <si>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</si>
  <si>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</si>
  <si>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</si>
  <si>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</si>
  <si>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</si>
  <si>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</si>
  <si>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</si>
  <si>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</si>
  <si>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</si>
  <si>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</si>
  <si>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</si>
  <si>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</si>
  <si>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</si>
  <si>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</si>
  <si>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</si>
  <si>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</si>
  <si>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</si>
  <si>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</si>
  <si>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</si>
  <si>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</si>
  <si>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</si>
  <si>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</si>
  <si>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</si>
  <si>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</si>
  <si>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</si>
  <si>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</si>
  <si>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</si>
  <si>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</si>
  <si>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</si>
  <si>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</si>
  <si>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</si>
  <si>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</si>
  <si>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</si>
  <si>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</si>
  <si>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</si>
  <si>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</si>
  <si>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</si>
  <si>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</si>
  <si>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</si>
  <si>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</si>
  <si>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</si>
  <si>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</si>
  <si>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</si>
  <si>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</si>
  <si>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</si>
  <si>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</si>
  <si>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</si>
  <si>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</si>
  <si>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</si>
  <si>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</si>
  <si>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</si>
  <si>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</si>
  <si>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</si>
  <si>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</si>
  <si>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</si>
  <si>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</si>
  <si>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</si>
  <si>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</si>
  <si>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</si>
  <si>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</si>
  <si>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</si>
  <si>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</si>
  <si>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</si>
  <si>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</si>
  <si>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</si>
  <si>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</si>
  <si>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</si>
  <si>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</si>
  <si>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</si>
  <si>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</si>
  <si>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</si>
  <si>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</si>
  <si>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</si>
  <si>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</si>
  <si>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</si>
  <si>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</si>
  <si>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</si>
  <si>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</si>
  <si>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</si>
  <si>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</si>
  <si>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</si>
  <si>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</si>
  <si>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</si>
  <si>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</si>
  <si>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</si>
  <si>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</si>
  <si>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</si>
  <si>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</si>
  <si>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</si>
  <si>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</si>
  <si>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</si>
  <si>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</si>
  <si>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</si>
  <si>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</si>
  <si>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</si>
  <si>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</si>
  <si>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</si>
  <si>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</si>
  <si>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</si>
  <si>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</si>
  <si>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</si>
  <si>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</si>
  <si>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</si>
  <si>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</si>
  <si>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</si>
  <si>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</si>
  <si>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</si>
  <si>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</si>
  <si>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</si>
  <si>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</si>
  <si>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</si>
  <si>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</si>
  <si>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</si>
  <si>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</si>
  <si>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</si>
  <si>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</si>
  <si>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</si>
  <si>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</si>
  <si>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</si>
  <si>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</si>
  <si>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</si>
  <si>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</si>
  <si>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</si>
  <si>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</si>
  <si>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</si>
  <si>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</si>
  <si>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</si>
  <si>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</si>
  <si>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</si>
  <si>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</si>
  <si>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</si>
  <si>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</si>
  <si>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</si>
  <si>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</si>
  <si>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</si>
  <si>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</si>
  <si>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</si>
  <si>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</si>
  <si>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</si>
  <si>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</si>
  <si>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</si>
  <si>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</si>
  <si>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</si>
  <si>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</si>
  <si>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</si>
  <si>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</si>
  <si>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</si>
  <si>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</si>
  <si>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</si>
  <si>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</si>
  <si>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</si>
  <si>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</si>
  <si>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</si>
  <si>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</si>
  <si>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</si>
  <si>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</si>
  <si>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</si>
  <si>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</si>
  <si>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</si>
  <si>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</si>
  <si>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</si>
  <si>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</si>
  <si>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</si>
  <si>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</si>
  <si>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</si>
  <si>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</si>
  <si>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</si>
  <si>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</si>
  <si>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</si>
  <si>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</si>
  <si>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</si>
  <si>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</si>
  <si>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</si>
  <si>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</si>
  <si>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</si>
  <si>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</si>
  <si>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</si>
  <si>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</si>
  <si>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</si>
  <si>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</si>
  <si>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</si>
  <si>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</si>
  <si>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</si>
  <si>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</si>
  <si>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</si>
  <si>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</si>
  <si>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</si>
  <si>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</si>
  <si>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</si>
  <si>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</si>
  <si>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</si>
  <si>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</si>
  <si>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</si>
  <si>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</si>
  <si>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</si>
  <si>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</si>
  <si>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</si>
  <si>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</si>
  <si>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</si>
  <si>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</si>
  <si>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</si>
  <si>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</si>
  <si>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</si>
  <si>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</si>
  <si>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</si>
  <si>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</si>
  <si>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</si>
  <si>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</si>
  <si>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</si>
  <si>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</si>
  <si>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</si>
  <si>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</si>
  <si>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</si>
  <si>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</si>
  <si>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</si>
  <si>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</si>
  <si>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</si>
  <si>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</si>
  <si>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</si>
  <si>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</si>
  <si>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</si>
  <si>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</si>
  <si>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</si>
  <si>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</si>
  <si>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</si>
  <si>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</si>
  <si>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</si>
  <si>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</si>
  <si>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</si>
  <si>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</si>
  <si>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</si>
  <si>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</si>
  <si>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</si>
  <si>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</si>
  <si>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</si>
  <si>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</si>
  <si>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</si>
  <si>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</si>
  <si>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</si>
  <si>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</si>
  <si>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</si>
  <si>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</si>
  <si>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</si>
  <si>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</si>
  <si>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</si>
  <si>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</si>
  <si>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</si>
  <si>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</si>
  <si>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</si>
  <si>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</si>
  <si>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</si>
  <si>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</si>
  <si>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</si>
  <si>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</si>
  <si>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</si>
  <si>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</si>
  <si>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</si>
  <si>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</si>
  <si>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</si>
  <si>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</si>
  <si>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</si>
  <si>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</si>
  <si>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</si>
  <si>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</si>
  <si>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</si>
  <si>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</si>
  <si>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</si>
  <si>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</si>
  <si>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</si>
  <si>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</si>
  <si>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</si>
  <si>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</si>
  <si>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</si>
  <si>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</si>
  <si>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</si>
  <si>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</si>
  <si>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</si>
  <si>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</si>
  <si>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</si>
  <si>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</si>
  <si>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</si>
  <si>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</si>
  <si>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</si>
  <si>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</si>
  <si>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</si>
  <si>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</si>
  <si>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</si>
  <si>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</si>
  <si>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</si>
  <si>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</si>
  <si>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</si>
  <si>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</si>
  <si>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</si>
  <si>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</si>
  <si>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</si>
  <si>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</si>
  <si>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</si>
  <si>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</si>
  <si>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</si>
  <si>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</si>
  <si>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</si>
  <si>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</si>
  <si>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</si>
  <si>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</si>
  <si>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</si>
  <si>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</si>
  <si>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</si>
  <si>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</si>
  <si>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</si>
  <si>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</si>
  <si>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</si>
  <si>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</si>
  <si>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</si>
  <si>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</si>
  <si>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</si>
  <si>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</si>
  <si>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</si>
  <si>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</si>
  <si>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</si>
  <si>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</si>
  <si>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</si>
  <si>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</si>
  <si>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</si>
  <si>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</si>
  <si>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</si>
  <si>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</si>
  <si>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</si>
  <si>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</si>
  <si>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</si>
  <si>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</si>
  <si>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</si>
  <si>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</si>
  <si>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</si>
  <si>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</si>
  <si>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</si>
  <si>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</si>
  <si>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</si>
  <si>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</si>
  <si>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</si>
  <si>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</si>
  <si>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</si>
  <si>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</si>
  <si>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</si>
  <si>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</si>
  <si>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</si>
  <si>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</si>
  <si>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</si>
  <si>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</si>
  <si>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</si>
  <si>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</si>
  <si>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</si>
  <si>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</si>
  <si>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</si>
  <si>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</si>
  <si>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</si>
  <si>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</si>
  <si>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</si>
  <si>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</si>
  <si>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</si>
  <si>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</si>
  <si>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</si>
  <si>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</si>
  <si>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</si>
  <si>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</si>
  <si>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</si>
  <si>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</si>
  <si>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</si>
  <si>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</si>
  <si>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</si>
  <si>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</si>
  <si>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</si>
  <si>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</si>
  <si>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</si>
  <si>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</si>
  <si>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</si>
  <si>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</si>
  <si>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</si>
  <si>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</si>
  <si>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</si>
  <si>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</si>
  <si>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</si>
  <si>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</si>
  <si>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</si>
  <si>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</si>
  <si>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</si>
  <si>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</si>
  <si>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</si>
  <si>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</si>
  <si>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</si>
  <si>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</si>
  <si>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</si>
  <si>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</si>
  <si>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</si>
  <si>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</si>
  <si>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</si>
  <si>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</si>
  <si>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</si>
  <si>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</si>
  <si>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</si>
  <si>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</si>
  <si>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</si>
  <si>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</si>
  <si>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</si>
  <si>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</si>
  <si>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</si>
  <si>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</si>
  <si>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</si>
  <si>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</si>
  <si>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</si>
  <si>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</si>
  <si>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</si>
  <si>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</si>
  <si>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</si>
  <si>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</si>
  <si>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</si>
  <si>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</si>
  <si>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</si>
  <si>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</si>
  <si>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</si>
  <si>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</si>
  <si>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</si>
  <si>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</si>
  <si>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</si>
  <si>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</si>
  <si>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</si>
  <si>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</si>
  <si>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</si>
  <si>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</si>
  <si>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</si>
  <si>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</si>
  <si>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</si>
  <si>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</si>
  <si>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</si>
  <si>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</si>
  <si>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</si>
  <si>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</si>
  <si>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</si>
  <si>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</si>
  <si>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</si>
  <si>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</si>
  <si>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</si>
  <si>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</si>
  <si>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</si>
  <si>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</si>
  <si>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</si>
  <si>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</si>
  <si>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</si>
  <si>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</si>
  <si>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</si>
  <si>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</si>
  <si>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</si>
  <si>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</si>
  <si>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</si>
  <si>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</si>
  <si>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</si>
  <si>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</si>
  <si>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</si>
  <si>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</si>
  <si>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</si>
  <si>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</si>
  <si>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</si>
  <si>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</si>
  <si>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</si>
  <si>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</si>
  <si>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</si>
  <si>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</si>
  <si>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</si>
  <si>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</si>
  <si>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</si>
  <si>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</si>
  <si>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</si>
  <si>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</si>
  <si>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</si>
  <si>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</si>
  <si>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</si>
  <si>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</si>
  <si>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</si>
  <si>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</si>
  <si>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</si>
  <si>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</si>
  <si>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</si>
  <si>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</si>
  <si>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</si>
  <si>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</si>
  <si>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</si>
  <si>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</si>
  <si>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</si>
  <si>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</si>
  <si>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</si>
  <si>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</si>
  <si>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</si>
  <si>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</si>
  <si>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</si>
  <si>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</si>
  <si>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</si>
  <si>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</si>
  <si>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</si>
  <si>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</si>
  <si>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</si>
  <si>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</si>
  <si>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</si>
  <si>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</si>
  <si>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</si>
  <si>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</si>
  <si>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</si>
  <si>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</si>
  <si>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</si>
  <si>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</si>
  <si>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</si>
  <si>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</si>
  <si>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</si>
  <si>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</si>
  <si>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</si>
  <si>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</si>
  <si>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</si>
  <si>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</si>
  <si>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</si>
  <si>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</si>
  <si>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</si>
  <si>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</si>
  <si>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</si>
  <si>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</si>
  <si>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</si>
  <si>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</si>
  <si>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</si>
  <si>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</si>
  <si>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</si>
  <si>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</si>
  <si>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</si>
  <si>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</si>
  <si>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</si>
  <si>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</si>
  <si>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</si>
  <si>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</si>
  <si>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</si>
  <si>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</si>
  <si>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</si>
  <si>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</si>
  <si>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</si>
  <si>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</si>
  <si>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</si>
  <si>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</si>
  <si>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</si>
  <si>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</si>
  <si>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</si>
  <si>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</si>
  <si>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</si>
  <si>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</si>
  <si>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</si>
  <si>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</si>
  <si>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</si>
  <si>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</si>
  <si>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</si>
  <si>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</si>
  <si>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</si>
  <si>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</si>
  <si>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</si>
  <si>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</si>
  <si>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</si>
  <si>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</si>
  <si>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</si>
  <si>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</si>
  <si>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</si>
  <si>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</si>
  <si>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</si>
  <si>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</si>
  <si>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</si>
  <si>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</si>
  <si>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</si>
  <si>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</si>
  <si>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</si>
  <si>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</si>
  <si>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</si>
  <si>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</si>
  <si>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</si>
  <si>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</si>
  <si>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</si>
  <si>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</si>
  <si>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</si>
  <si>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</si>
  <si>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</si>
  <si>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</si>
  <si>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</si>
  <si>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</si>
  <si>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</si>
  <si>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</si>
  <si>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</si>
  <si>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</si>
  <si>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</si>
  <si>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</si>
  <si>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</si>
  <si>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</si>
  <si>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</si>
  <si>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</si>
  <si>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</si>
  <si>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</si>
  <si>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</si>
  <si>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</si>
  <si>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</si>
  <si>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</si>
  <si>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</si>
  <si>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</si>
  <si>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</si>
  <si>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</si>
  <si>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</si>
  <si>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</si>
  <si>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</si>
  <si>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</si>
  <si>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</si>
  <si>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</si>
  <si>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</si>
  <si>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</si>
  <si>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</si>
  <si>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</si>
  <si>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</si>
  <si>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</si>
  <si>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</si>
  <si>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</si>
  <si>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</si>
  <si>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</si>
  <si>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</si>
  <si>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</si>
  <si>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</si>
  <si>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</si>
  <si>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</si>
  <si>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</si>
  <si>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</si>
  <si>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</si>
  <si>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</si>
  <si>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</si>
  <si>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</si>
  <si>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</si>
  <si>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</si>
  <si>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</si>
  <si>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</si>
  <si>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</si>
  <si>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</si>
  <si>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</si>
  <si>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</si>
  <si>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</si>
  <si>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</si>
  <si>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</si>
  <si>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</si>
  <si>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</si>
  <si>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</si>
  <si>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</si>
  <si>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</si>
  <si>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</si>
  <si>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</si>
  <si>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</si>
  <si>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</si>
  <si>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</si>
  <si>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</si>
  <si>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</si>
  <si>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</si>
  <si>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</si>
  <si>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</si>
  <si>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</si>
  <si>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</si>
  <si>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</si>
  <si>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</si>
  <si>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</si>
  <si>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</si>
  <si>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</si>
  <si>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</si>
  <si>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</si>
  <si>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</si>
  <si>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</si>
  <si>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</si>
  <si>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</si>
  <si>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</si>
  <si>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</si>
  <si>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</si>
  <si>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</si>
  <si>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</si>
  <si>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</si>
  <si>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</si>
  <si>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</si>
  <si>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</si>
  <si>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</si>
  <si>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</si>
  <si>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</si>
  <si>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</si>
  <si>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</si>
  <si>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</si>
  <si>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</si>
  <si>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</si>
  <si>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</si>
  <si>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</si>
  <si>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</si>
  <si>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</si>
  <si>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</si>
  <si>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</si>
  <si>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</si>
  <si>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</si>
  <si>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</si>
  <si>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</si>
  <si>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</si>
  <si>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</si>
  <si>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</si>
  <si>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</si>
  <si>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</si>
  <si>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</si>
  <si>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</si>
  <si>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</si>
  <si>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</si>
  <si>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</si>
  <si>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</si>
  <si>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</si>
  <si>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</si>
  <si>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</si>
  <si>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</si>
  <si>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</si>
  <si>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</si>
  <si>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</si>
  <si>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</si>
  <si>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</si>
  <si>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</si>
  <si>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</si>
  <si>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</si>
  <si>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</si>
  <si>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</si>
  <si>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</si>
  <si>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</si>
  <si>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</si>
  <si>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</si>
  <si>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</si>
  <si>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</si>
  <si>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</si>
  <si>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</si>
  <si>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</si>
  <si>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</si>
  <si>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</si>
  <si>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</si>
  <si>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</si>
  <si>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</si>
  <si>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</si>
  <si>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</si>
  <si>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</si>
  <si>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</si>
  <si>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</si>
  <si>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</si>
  <si>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</si>
  <si>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</si>
  <si>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</si>
  <si>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</si>
  <si>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</si>
  <si>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</si>
  <si>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</si>
  <si>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</si>
  <si>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</si>
  <si>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</si>
  <si>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</si>
  <si>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</si>
  <si>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</si>
  <si>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</si>
  <si>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</si>
  <si>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</si>
  <si>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</si>
  <si>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</si>
  <si>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</si>
  <si>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</si>
  <si>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</si>
  <si>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</si>
  <si>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</si>
  <si>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</si>
  <si>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</si>
  <si>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</si>
  <si>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</si>
  <si>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</si>
  <si>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</si>
  <si>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</si>
  <si>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</si>
  <si>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</si>
  <si>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</si>
  <si>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</si>
  <si>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</si>
  <si>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</si>
  <si>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</si>
  <si>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</si>
  <si>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</si>
  <si>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</si>
  <si>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</si>
  <si>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</si>
  <si>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</si>
  <si>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</si>
  <si>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</si>
  <si>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</si>
  <si>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</si>
  <si>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</si>
  <si>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</si>
  <si>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</si>
  <si>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</si>
  <si>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</si>
  <si>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</si>
  <si>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</si>
  <si>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</si>
  <si>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</si>
  <si>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</si>
  <si>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</si>
  <si>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</si>
  <si>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</si>
  <si>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</si>
  <si>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</si>
  <si>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</si>
  <si>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</si>
  <si>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</si>
  <si>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</si>
  <si>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</si>
  <si>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</si>
  <si>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</si>
  <si>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</si>
  <si>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</si>
  <si>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</si>
  <si>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</si>
  <si>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</si>
  <si>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</si>
  <si>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</si>
  <si>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</si>
  <si>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</si>
  <si>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</si>
  <si>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</si>
  <si>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</si>
  <si>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</si>
  <si>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</si>
  <si>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</si>
  <si>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</si>
  <si>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</si>
  <si>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</si>
  <si>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</si>
  <si>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</si>
  <si>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</si>
  <si>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</si>
  <si>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</si>
  <si>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</si>
  <si>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</si>
  <si>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</si>
  <si>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</si>
  <si>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</si>
  <si>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</si>
  <si>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</si>
  <si>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</si>
  <si>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</si>
  <si>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</si>
  <si>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</si>
  <si>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</si>
  <si>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</si>
  <si>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</si>
  <si>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</si>
  <si>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</si>
  <si>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</si>
  <si>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</si>
  <si>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</si>
  <si>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</si>
  <si>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</si>
  <si>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</si>
  <si>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</si>
  <si>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</si>
  <si>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</si>
  <si>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</si>
  <si>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</si>
  <si>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</si>
  <si>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</si>
  <si>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</si>
  <si>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</si>
  <si>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</si>
  <si>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</si>
  <si>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</si>
  <si>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</si>
  <si>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</si>
  <si>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</si>
  <si>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</si>
  <si>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</si>
  <si>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</si>
  <si>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</si>
  <si>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</si>
  <si>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</si>
  <si>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</si>
  <si>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</si>
  <si>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</si>
  <si>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</si>
  <si>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</si>
  <si>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</si>
  <si>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</si>
  <si>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</si>
  <si>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</si>
  <si>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</si>
  <si>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</si>
  <si>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</si>
  <si>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</si>
  <si>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</si>
  <si>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</si>
  <si>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</si>
  <si>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</si>
  <si>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</si>
  <si>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</si>
  <si>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</si>
  <si>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</si>
  <si>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</si>
  <si>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</si>
  <si>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</si>
  <si>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</si>
  <si>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</si>
  <si>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</si>
  <si>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</si>
  <si>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</si>
  <si>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</si>
  <si>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</si>
  <si>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</si>
  <si>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</si>
  <si>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</si>
  <si>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</si>
  <si>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</si>
  <si>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</si>
  <si>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</si>
  <si>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</si>
  <si>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</si>
  <si>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</si>
  <si>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</si>
  <si>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</si>
  <si>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</si>
  <si>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</si>
  <si>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</si>
  <si>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</si>
  <si>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</si>
  <si>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</si>
  <si>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</si>
  <si>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</si>
  <si>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</si>
  <si>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</si>
  <si>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</si>
  <si>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</si>
  <si>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</si>
  <si>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</si>
  <si>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</si>
  <si>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</si>
  <si>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</si>
  <si>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</si>
  <si>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</si>
  <si>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</si>
  <si>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</si>
  <si>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</si>
  <si>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</si>
  <si>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</si>
  <si>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</si>
  <si>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</si>
  <si>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</si>
  <si>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</si>
  <si>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</si>
  <si>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</si>
  <si>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</si>
  <si>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</si>
  <si>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</si>
  <si>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</si>
  <si>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</si>
  <si>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</si>
  <si>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</si>
  <si>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</si>
  <si>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</si>
  <si>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</si>
  <si>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</si>
  <si>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</si>
  <si>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</si>
  <si>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</si>
  <si>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</si>
  <si>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</si>
  <si>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</si>
  <si>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</si>
  <si>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</si>
  <si>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</si>
  <si>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</si>
  <si>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</si>
  <si>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</si>
  <si>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</si>
  <si>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</si>
  <si>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</si>
  <si>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</si>
  <si>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</si>
  <si>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</si>
  <si>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</si>
  <si>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</si>
  <si>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</si>
  <si>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</si>
  <si>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</si>
  <si>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</si>
  <si>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</si>
  <si>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</si>
  <si>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</si>
  <si>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</si>
  <si>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</si>
  <si>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</si>
  <si>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</si>
  <si>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</si>
  <si>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</si>
  <si>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</si>
  <si>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</si>
  <si>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</si>
  <si>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</si>
  <si>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</si>
  <si>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</si>
  <si>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</si>
  <si>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</si>
  <si>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</si>
  <si>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</si>
  <si>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</si>
  <si>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</si>
  <si>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</si>
  <si>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</si>
  <si>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</si>
  <si>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</si>
  <si>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</si>
  <si>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</si>
  <si>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</si>
  <si>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</si>
  <si>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</si>
  <si>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</si>
  <si>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</si>
  <si>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</si>
  <si>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</si>
  <si>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</si>
  <si>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</si>
  <si>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</si>
  <si>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</si>
  <si>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</si>
  <si>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</si>
  <si>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</si>
  <si>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</si>
  <si>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</si>
  <si>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</si>
  <si>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</si>
  <si>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</si>
  <si>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</si>
  <si>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</si>
  <si>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</si>
  <si>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</si>
  <si>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</si>
  <si>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</si>
  <si>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</si>
  <si>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</si>
  <si>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</si>
  <si>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</si>
  <si>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</si>
  <si>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</si>
  <si>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</si>
  <si>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</si>
  <si>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</si>
  <si>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</si>
  <si>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</si>
  <si>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</si>
  <si>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</si>
  <si>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</si>
  <si>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</si>
  <si>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</si>
  <si>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</si>
  <si>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</si>
  <si>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</si>
  <si>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</si>
  <si>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</si>
  <si>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</si>
  <si>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</si>
  <si>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</si>
  <si>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</si>
  <si>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</si>
  <si>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</si>
  <si>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</si>
  <si>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</si>
  <si>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</si>
  <si>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</si>
  <si>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</si>
  <si>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</si>
  <si>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</si>
  <si>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</si>
  <si>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</si>
  <si>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</si>
  <si>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</si>
  <si>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</si>
  <si>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</si>
  <si>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</si>
  <si>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</si>
  <si>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</si>
  <si>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</si>
  <si>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</si>
  <si>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</si>
  <si>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</si>
  <si>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</si>
  <si>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</si>
  <si>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</si>
  <si>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</si>
  <si>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</si>
  <si>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</si>
  <si>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</si>
  <si>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</si>
  <si>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</si>
  <si>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</si>
  <si>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</si>
  <si>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</si>
  <si>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</si>
  <si>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</si>
  <si>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</si>
  <si>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</si>
  <si>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</si>
  <si>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</si>
  <si>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</si>
  <si>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</si>
  <si>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</si>
  <si>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</si>
  <si>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</si>
  <si>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</si>
  <si>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</si>
  <si>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</si>
  <si>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</si>
  <si>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</si>
  <si>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</si>
  <si>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</si>
  <si>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</si>
  <si>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</si>
  <si>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</si>
  <si>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</si>
  <si>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</si>
  <si>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</si>
  <si>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</si>
  <si>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</si>
  <si>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</si>
  <si>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</si>
  <si>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</si>
  <si>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</si>
  <si>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</si>
  <si>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</si>
  <si>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</si>
  <si>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</si>
  <si>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</si>
  <si>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</si>
  <si>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</si>
  <si>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</si>
  <si>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</si>
  <si>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</si>
  <si>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</si>
  <si>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</si>
  <si>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</si>
  <si>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</si>
  <si>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</si>
  <si>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</si>
  <si>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</si>
  <si>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</si>
  <si>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</si>
  <si>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</si>
  <si>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</si>
  <si>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</si>
  <si>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</si>
  <si>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</si>
  <si>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</si>
  <si>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</si>
  <si>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</si>
  <si>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</si>
  <si>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</si>
  <si>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</si>
  <si>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</si>
  <si>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</si>
  <si>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</si>
  <si>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</si>
  <si>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</si>
  <si>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</si>
  <si>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</si>
  <si>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</si>
  <si>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</si>
  <si>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</si>
  <si>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</si>
  <si>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</si>
  <si>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</si>
  <si>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</si>
  <si>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</si>
  <si>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</si>
  <si>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</si>
  <si>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</si>
  <si>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</si>
  <si>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</si>
  <si>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</si>
  <si>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</si>
  <si>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</si>
  <si>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</si>
  <si>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</si>
  <si>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</si>
  <si>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</si>
  <si>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</si>
  <si>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</si>
  <si>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</si>
  <si>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</si>
  <si>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</si>
  <si>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</si>
  <si>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</si>
  <si>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</si>
  <si>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</si>
  <si>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</si>
  <si>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</si>
  <si>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</si>
  <si>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</si>
  <si>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</si>
  <si>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</si>
  <si>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</si>
  <si>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</si>
  <si>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</si>
  <si>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</si>
  <si>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</si>
  <si>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</si>
  <si>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</si>
  <si>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</si>
  <si>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</si>
  <si>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</si>
  <si>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</si>
  <si>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</si>
  <si>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</si>
  <si>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</si>
  <si>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</si>
  <si>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</si>
  <si>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</si>
  <si>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</si>
  <si>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</si>
  <si>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</si>
  <si>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</si>
  <si>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</si>
  <si>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</si>
  <si>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</si>
  <si>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</si>
  <si>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</si>
  <si>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</si>
  <si>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</si>
  <si>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</si>
  <si>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</si>
  <si>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</si>
  <si>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</si>
  <si>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</si>
  <si>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</si>
  <si>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</si>
  <si>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</si>
  <si>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</si>
  <si>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</si>
  <si>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</si>
  <si>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</si>
  <si>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</si>
  <si>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</si>
  <si>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</si>
  <si>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</si>
  <si>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</si>
  <si>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</si>
  <si>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</si>
  <si>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</si>
  <si>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</si>
  <si>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</si>
  <si>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</si>
  <si>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</si>
  <si>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</si>
  <si>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</si>
  <si>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</si>
  <si>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</si>
  <si>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</si>
  <si>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</si>
  <si>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</si>
  <si>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</si>
  <si>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</si>
  <si>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</si>
  <si>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</si>
  <si>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</si>
  <si>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</si>
  <si>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</si>
  <si>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</si>
  <si>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</si>
  <si>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</si>
  <si>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</si>
  <si>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</si>
  <si>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</si>
  <si>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</si>
  <si>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</si>
  <si>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</si>
  <si>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</si>
  <si>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</si>
  <si>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</si>
  <si>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</si>
  <si>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</si>
  <si>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</si>
  <si>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</si>
  <si>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</si>
  <si>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</si>
  <si>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</si>
  <si>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</si>
  <si>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</si>
  <si>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</si>
  <si>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</si>
  <si>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</si>
  <si>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</si>
  <si>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</si>
  <si>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</si>
  <si>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</si>
  <si>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</si>
  <si>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</si>
  <si>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</si>
  <si>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</si>
  <si>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</si>
  <si>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</si>
  <si>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</si>
  <si>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</si>
  <si>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</si>
  <si>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</si>
  <si>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</si>
  <si>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</si>
  <si>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</si>
  <si>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</si>
  <si>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</si>
  <si>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</si>
  <si>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</si>
  <si>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</si>
  <si>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</si>
  <si>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</si>
  <si>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</si>
  <si>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</si>
  <si>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</si>
  <si>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</si>
  <si>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</si>
  <si>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</si>
  <si>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</si>
  <si>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</si>
  <si>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</si>
  <si>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</si>
  <si>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</si>
  <si>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</si>
  <si>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</si>
  <si>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</si>
  <si>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</si>
  <si>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</si>
  <si>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</si>
  <si>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</si>
  <si>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</si>
  <si>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</si>
  <si>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</si>
  <si>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</si>
  <si>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</si>
  <si>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</si>
  <si>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</si>
  <si>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</si>
  <si>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</si>
  <si>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</si>
  <si>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</si>
  <si>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</si>
  <si>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</si>
  <si>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</si>
  <si>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</si>
  <si>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</si>
  <si>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</si>
  <si>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</si>
  <si>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</si>
  <si>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</si>
  <si>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</si>
  <si>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</si>
  <si>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</si>
  <si>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</si>
  <si>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</si>
  <si>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</si>
  <si>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</si>
  <si>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</si>
  <si>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</si>
  <si>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</si>
  <si>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</si>
  <si>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</si>
  <si>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</si>
  <si>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</si>
  <si>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</si>
  <si>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</si>
  <si>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</si>
  <si>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</si>
  <si>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</si>
  <si>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</si>
  <si>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</si>
  <si>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</si>
  <si>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</si>
  <si>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</si>
  <si>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</si>
  <si>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</si>
  <si>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</si>
  <si>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</si>
  <si>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</si>
  <si>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</si>
  <si>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</si>
  <si>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</si>
  <si>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</si>
  <si>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</si>
  <si>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</si>
  <si>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</si>
  <si>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</si>
  <si>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</si>
  <si>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</si>
  <si>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</si>
  <si>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</si>
  <si>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</si>
  <si>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</si>
  <si>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</si>
  <si>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</si>
  <si>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</si>
  <si>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</si>
  <si>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</si>
  <si>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</si>
  <si>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</si>
  <si>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</si>
  <si>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</si>
  <si>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</si>
  <si>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</si>
  <si>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</si>
  <si>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</si>
  <si>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</si>
  <si>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</si>
  <si>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</si>
  <si>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</si>
  <si>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</si>
  <si>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</si>
  <si>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</si>
  <si>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</si>
  <si>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</si>
  <si>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</si>
  <si>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</si>
  <si>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</si>
  <si>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</si>
  <si>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</si>
  <si>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</si>
  <si>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</si>
  <si>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</si>
  <si>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</si>
  <si>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</si>
  <si>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</si>
  <si>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</si>
  <si>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</si>
  <si>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</si>
  <si>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</si>
  <si>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</si>
  <si>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</si>
  <si>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</si>
  <si>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</si>
  <si>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</si>
  <si>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</si>
  <si>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</si>
  <si>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</si>
  <si>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</si>
  <si>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</si>
  <si>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</si>
  <si>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</si>
  <si>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</si>
  <si>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</si>
  <si>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</si>
  <si>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</si>
  <si>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</si>
  <si>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</si>
  <si>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</si>
  <si>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</si>
  <si>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</si>
  <si>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</si>
  <si>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</si>
  <si>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</si>
  <si>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</si>
  <si>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</si>
  <si>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</si>
  <si>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</si>
  <si>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</si>
  <si>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</si>
  <si>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</si>
  <si>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</si>
  <si>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</si>
  <si>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</si>
  <si>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</si>
  <si>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</si>
  <si>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</si>
  <si>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</si>
  <si>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</si>
  <si>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</si>
  <si>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</si>
  <si>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</si>
  <si>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</si>
  <si>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</si>
  <si>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</si>
  <si>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</si>
  <si>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</si>
  <si>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</si>
  <si>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</si>
  <si>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</si>
  <si>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</si>
  <si>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</si>
  <si>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</si>
  <si>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</si>
  <si>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</si>
  <si>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</si>
  <si>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</si>
  <si>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</si>
  <si>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</si>
  <si>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</si>
  <si>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</si>
  <si>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</si>
  <si>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</si>
  <si>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</si>
  <si>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</si>
  <si>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</si>
  <si>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</si>
  <si>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</si>
  <si>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</si>
  <si>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</si>
  <si>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</si>
  <si>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</si>
  <si>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</si>
  <si>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</si>
  <si>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</si>
  <si>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</si>
  <si>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</si>
  <si>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</si>
  <si>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</si>
  <si>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</si>
  <si>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</si>
  <si>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</si>
  <si>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</si>
  <si>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</si>
  <si>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</si>
  <si>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</si>
  <si>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</si>
  <si>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</si>
  <si>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</si>
  <si>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</si>
  <si>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</si>
  <si>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</si>
  <si>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</si>
  <si>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</si>
  <si>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</si>
  <si>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</si>
  <si>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</si>
  <si>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</si>
  <si>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</si>
  <si>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</si>
  <si>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</si>
  <si>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</si>
  <si>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</si>
  <si>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</si>
  <si>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</si>
  <si>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</si>
  <si>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</si>
  <si>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</si>
  <si>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</si>
  <si>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</si>
  <si>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</si>
  <si>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</si>
  <si>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</si>
  <si>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</si>
  <si>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</si>
  <si>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</si>
  <si>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</si>
  <si>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</si>
  <si>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</si>
  <si>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</si>
  <si>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</si>
  <si>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</si>
  <si>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</si>
  <si>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</si>
  <si>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</si>
  <si>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</si>
  <si>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</si>
  <si>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</si>
  <si>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</si>
  <si>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</si>
  <si>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</si>
  <si>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</si>
  <si>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</si>
  <si>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</si>
  <si>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</si>
  <si>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</si>
  <si>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</si>
  <si>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</si>
  <si>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</si>
  <si>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</si>
  <si>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</si>
  <si>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</si>
  <si>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</si>
  <si>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</si>
  <si>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</si>
  <si>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</si>
  <si>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</si>
  <si>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</si>
  <si>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</si>
  <si>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</si>
  <si>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</si>
  <si>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</si>
  <si>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</si>
  <si>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</si>
  <si>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</si>
  <si>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</si>
  <si>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</si>
  <si>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</si>
  <si>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</si>
  <si>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</si>
  <si>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</si>
  <si>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</si>
  <si>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</si>
  <si>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</si>
  <si>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</si>
  <si>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</si>
  <si>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</si>
  <si>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</si>
  <si>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</si>
  <si>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</si>
  <si>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</si>
  <si>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</si>
  <si>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</si>
  <si>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</si>
  <si>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</si>
  <si>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</si>
  <si>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</si>
  <si>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</si>
  <si>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</si>
  <si>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</si>
  <si>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</si>
  <si>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</si>
  <si>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</si>
  <si>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</si>
  <si>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</si>
  <si>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</si>
  <si>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</si>
  <si>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</si>
  <si>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</si>
  <si>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</si>
  <si>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</si>
  <si>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</si>
  <si>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</si>
  <si>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</si>
  <si>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</si>
  <si>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</si>
  <si>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</si>
  <si>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</si>
  <si>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</si>
  <si>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</si>
  <si>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</si>
  <si>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</si>
  <si>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</si>
  <si>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</si>
  <si>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</si>
  <si>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</si>
  <si>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</si>
  <si>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</si>
  <si>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</si>
  <si>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</si>
  <si>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</si>
  <si>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</si>
  <si>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</si>
  <si>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</si>
  <si>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</si>
  <si>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</si>
  <si>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</si>
  <si>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</si>
  <si>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</si>
  <si>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</si>
  <si>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</si>
  <si>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</si>
  <si>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</si>
  <si>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</si>
  <si>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</si>
  <si>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</si>
  <si>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</si>
  <si>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</si>
  <si>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</si>
  <si>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</si>
  <si>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</si>
  <si>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</si>
  <si>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</si>
  <si>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</si>
  <si>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</si>
  <si>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</si>
  <si>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</si>
  <si>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</si>
  <si>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</si>
  <si>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</si>
  <si>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</si>
  <si>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</si>
  <si>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</si>
  <si>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</si>
  <si>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</si>
  <si>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</si>
  <si>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</si>
  <si>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</si>
  <si>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</si>
  <si>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</si>
  <si>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</si>
  <si>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</si>
  <si>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</si>
  <si>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</si>
  <si>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</si>
  <si>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</si>
  <si>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</si>
  <si>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</si>
  <si>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</si>
  <si>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</si>
  <si>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</si>
  <si>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</si>
  <si>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</si>
  <si>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</si>
  <si>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</si>
  <si>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</si>
  <si>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</si>
  <si>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</si>
  <si>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</si>
  <si>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</si>
  <si>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</si>
  <si>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</si>
  <si>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</si>
  <si>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</si>
  <si>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</si>
  <si>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</si>
  <si>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</si>
  <si>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</si>
  <si>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</si>
  <si>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</si>
  <si>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</si>
  <si>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</si>
  <si>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</si>
  <si>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</si>
  <si>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</si>
  <si>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</si>
  <si>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</si>
  <si>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</si>
  <si>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</si>
  <si>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</si>
  <si>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</si>
  <si>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</si>
  <si>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</si>
  <si>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</si>
  <si>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</si>
  <si>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</si>
  <si>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</si>
  <si>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</si>
  <si>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</si>
  <si>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</si>
  <si>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</si>
  <si>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</si>
  <si>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</si>
  <si>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</si>
  <si>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</si>
  <si>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</si>
  <si>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</si>
  <si>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</si>
  <si>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</si>
  <si>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</si>
  <si>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</si>
  <si>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</si>
  <si>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</si>
  <si>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</si>
  <si>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</si>
  <si>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</si>
  <si>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</si>
  <si>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</si>
  <si>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</si>
  <si>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</si>
  <si>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</si>
  <si>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</si>
  <si>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</si>
  <si>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</si>
  <si>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</si>
  <si>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</si>
  <si>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</si>
  <si>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</si>
  <si>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</si>
  <si>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</si>
  <si>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</si>
  <si>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</si>
  <si>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</si>
  <si>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</si>
  <si>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</si>
  <si>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</si>
  <si>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</si>
  <si>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</si>
  <si>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</si>
  <si>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</si>
  <si>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</si>
  <si>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</si>
  <si>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</si>
  <si>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</si>
  <si>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</si>
  <si>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</si>
  <si>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</si>
  <si>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</si>
  <si>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</si>
  <si>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</si>
  <si>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</si>
  <si>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</si>
  <si>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</si>
  <si>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</si>
  <si>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</si>
  <si>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</si>
  <si>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</si>
  <si>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</si>
  <si>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</si>
  <si>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</si>
  <si>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</si>
  <si>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</si>
  <si>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</si>
  <si>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</si>
  <si>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</si>
  <si>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</si>
  <si>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</si>
  <si>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</si>
  <si>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</si>
  <si>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</si>
  <si>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</si>
  <si>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</si>
  <si>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</si>
  <si>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</si>
  <si>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</si>
  <si>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</si>
  <si>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</si>
  <si>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</si>
  <si>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</si>
  <si>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</si>
  <si>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</si>
  <si>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</si>
  <si>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</si>
  <si>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</si>
  <si>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</si>
  <si>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</si>
  <si>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</si>
  <si>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</si>
  <si>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</si>
  <si>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</si>
  <si>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</si>
  <si>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</si>
  <si>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</si>
  <si>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</si>
  <si>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</si>
  <si>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</si>
  <si>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</si>
  <si>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</si>
  <si>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</si>
  <si>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</si>
  <si>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</si>
  <si>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</si>
  <si>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</si>
  <si>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</si>
  <si>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</si>
  <si>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</si>
  <si>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</si>
  <si>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</si>
  <si>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</si>
  <si>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</si>
  <si>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</si>
  <si>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</si>
  <si>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</si>
  <si>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</si>
  <si>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</si>
  <si>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</si>
  <si>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</si>
  <si>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</si>
  <si>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</si>
  <si>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</si>
  <si>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</si>
  <si>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</si>
  <si>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</si>
  <si>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</si>
  <si>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</si>
  <si>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</si>
  <si>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</si>
  <si>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</si>
  <si>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</si>
  <si>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</si>
  <si>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</si>
  <si>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</si>
  <si>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</si>
  <si>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</si>
  <si>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</si>
  <si>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</si>
  <si>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</si>
  <si>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</si>
  <si>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</si>
  <si>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</si>
  <si>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</si>
  <si>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</si>
  <si>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</si>
  <si>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</si>
  <si>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</si>
  <si>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</si>
  <si>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</si>
  <si>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</si>
  <si>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</si>
  <si>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</si>
  <si>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</si>
  <si>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</si>
  <si>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</si>
  <si>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</si>
  <si>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</si>
  <si>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</si>
  <si>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</si>
  <si>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</si>
  <si>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</si>
  <si>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</si>
  <si>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</si>
  <si>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</si>
  <si>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</si>
  <si>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</si>
  <si>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</si>
  <si>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</si>
  <si>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</si>
  <si>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</si>
  <si>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</si>
  <si>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</si>
  <si>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</si>
  <si>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</si>
  <si>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</si>
  <si>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</si>
  <si>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</si>
  <si>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</si>
  <si>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</si>
  <si>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</si>
  <si>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</si>
  <si>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</si>
  <si>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</si>
  <si>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</si>
  <si>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</si>
  <si>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</si>
  <si>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</si>
  <si>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</si>
  <si>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</si>
  <si>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</si>
  <si>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</si>
  <si>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</si>
  <si>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</si>
  <si>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</si>
  <si>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</si>
  <si>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</si>
  <si>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</si>
  <si>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</si>
  <si>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</si>
  <si>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</si>
  <si>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</si>
  <si>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</si>
  <si>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</si>
  <si>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</si>
  <si>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</si>
  <si>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</si>
  <si>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</si>
  <si>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</si>
  <si>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</si>
  <si>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</si>
  <si>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</si>
  <si>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</si>
  <si>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</si>
  <si>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</si>
  <si>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</si>
  <si>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</si>
  <si>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</si>
  <si>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</si>
  <si>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</si>
  <si>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</si>
  <si>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</si>
  <si>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</si>
  <si>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</si>
  <si>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</si>
  <si>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</si>
  <si>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</si>
  <si>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</si>
  <si>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</si>
  <si>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</si>
  <si>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</si>
  <si>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</si>
  <si>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</si>
  <si>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</si>
  <si>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</si>
  <si>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</si>
  <si>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</si>
  <si>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</si>
  <si>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</si>
  <si>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</si>
  <si>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</si>
  <si>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</si>
  <si>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</si>
  <si>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</si>
  <si>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</si>
  <si>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</si>
  <si>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</si>
  <si>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</si>
  <si>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</si>
  <si>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</si>
  <si>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</si>
  <si>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</si>
  <si>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</si>
  <si>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</si>
  <si>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</si>
  <si>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</si>
  <si>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</si>
  <si>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</si>
  <si>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</si>
  <si>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</si>
  <si>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</si>
  <si>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</si>
  <si>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</si>
  <si>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</si>
  <si>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</si>
  <si>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</si>
  <si>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</si>
  <si>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</si>
  <si>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</si>
  <si>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</si>
  <si>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</si>
  <si>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</si>
  <si>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</si>
  <si>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</si>
  <si>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</si>
  <si>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</si>
  <si>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</si>
  <si>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</si>
  <si>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</si>
  <si>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</si>
  <si>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</si>
  <si>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</si>
  <si>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</si>
  <si>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</si>
  <si>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</si>
  <si>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</si>
  <si>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</si>
  <si>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</si>
  <si>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</si>
  <si>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</si>
  <si>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</si>
  <si>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</si>
  <si>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</si>
  <si>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</si>
  <si>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</si>
  <si>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</si>
  <si>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</si>
  <si>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</si>
  <si>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</si>
  <si>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</si>
  <si>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</si>
  <si>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</si>
  <si>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</si>
  <si>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</si>
  <si>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</si>
  <si>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</si>
  <si>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</si>
  <si>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</si>
  <si>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</si>
  <si>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</si>
  <si>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</si>
  <si>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</si>
  <si>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</si>
  <si>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</si>
  <si>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</si>
  <si>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</si>
  <si>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</si>
  <si>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</si>
  <si>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</si>
  <si>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</si>
  <si>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</si>
  <si>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</si>
  <si>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</si>
  <si>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</si>
  <si>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</si>
  <si>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</si>
  <si>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</si>
  <si>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</si>
  <si>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</si>
  <si>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</si>
  <si>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</si>
  <si>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</si>
  <si>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</si>
  <si>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</si>
  <si>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</si>
  <si>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</si>
  <si>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</si>
  <si>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</si>
  <si>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</si>
  <si>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</si>
  <si>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</si>
  <si>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</si>
  <si>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</si>
  <si>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</si>
  <si>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</si>
  <si>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</si>
  <si>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</si>
  <si>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</si>
  <si>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</si>
  <si>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</si>
  <si>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</si>
  <si>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</si>
  <si>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</si>
  <si>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</si>
  <si>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</si>
  <si>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</si>
  <si>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</si>
  <si>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</si>
  <si>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</si>
  <si>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</si>
  <si>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</si>
  <si>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</si>
  <si>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</si>
  <si>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</si>
  <si>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</si>
  <si>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</si>
  <si>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</si>
  <si>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</si>
  <si>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</si>
  <si>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</si>
  <si>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</si>
  <si>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</si>
  <si>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</si>
  <si>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</si>
  <si>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</si>
  <si>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</si>
  <si>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</si>
  <si>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</si>
  <si>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</si>
  <si>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</si>
  <si>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</si>
  <si>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</si>
  <si>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</si>
  <si>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</si>
  <si>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</si>
  <si>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</si>
  <si>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</si>
  <si>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</si>
  <si>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</si>
  <si>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</si>
  <si>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</si>
  <si>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</si>
  <si>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</si>
  <si>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</si>
  <si>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</si>
  <si>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</si>
  <si>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</si>
  <si>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</si>
  <si>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</si>
  <si>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</si>
  <si>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</si>
  <si>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</si>
  <si>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</si>
  <si>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</si>
  <si>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</si>
  <si>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</si>
  <si>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</si>
  <si>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</si>
  <si>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</si>
  <si>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</si>
  <si>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</si>
  <si>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</si>
  <si>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</si>
  <si>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</si>
  <si>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</si>
  <si>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</si>
  <si>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</si>
  <si>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</si>
  <si>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</si>
  <si>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</si>
  <si>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</si>
  <si>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</si>
  <si>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</si>
  <si>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</si>
  <si>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</si>
  <si>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</si>
  <si>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</si>
  <si>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</si>
  <si>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</si>
  <si>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</si>
  <si>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</si>
  <si>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</si>
  <si>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</si>
  <si>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</si>
  <si>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</si>
  <si>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</si>
  <si>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</si>
  <si>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</si>
  <si>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</si>
  <si>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</si>
  <si>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</si>
  <si>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</si>
  <si>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</si>
  <si>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</si>
  <si>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</si>
  <si>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</si>
  <si>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</si>
  <si>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</si>
  <si>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</si>
  <si>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</si>
  <si>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</si>
  <si>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</si>
  <si>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</si>
  <si>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</si>
  <si>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</si>
  <si>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</si>
  <si>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</si>
  <si>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</si>
  <si>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</si>
  <si>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</si>
  <si>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</si>
  <si>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</si>
  <si>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</si>
  <si>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</si>
  <si>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</si>
  <si>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</si>
  <si>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</si>
  <si>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</si>
  <si>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</si>
  <si>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</si>
  <si>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</si>
  <si>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</si>
  <si>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</si>
  <si>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</si>
  <si>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</si>
  <si>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</si>
  <si>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</si>
  <si>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</si>
  <si>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</si>
  <si>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</si>
  <si>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</si>
  <si>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</si>
  <si>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</si>
  <si>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</si>
  <si>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</si>
  <si>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</si>
  <si>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</si>
  <si>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</si>
  <si>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</si>
  <si>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</si>
  <si>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</si>
  <si>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</si>
  <si>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</si>
  <si>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</si>
  <si>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</si>
  <si>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</si>
  <si>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</si>
  <si>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</si>
  <si>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</si>
  <si>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</si>
  <si>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</si>
  <si>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</si>
  <si>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</si>
  <si>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</si>
  <si>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</si>
  <si>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</si>
  <si>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</si>
  <si>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</si>
  <si>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</si>
  <si>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</si>
  <si>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</si>
  <si>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</si>
  <si>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</si>
  <si>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</si>
  <si>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</si>
  <si>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</si>
  <si>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</si>
  <si>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</si>
  <si>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</si>
  <si>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</si>
  <si>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</si>
  <si>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</si>
  <si>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</si>
  <si>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</si>
  <si>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</si>
  <si>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</si>
  <si>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</si>
  <si>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</si>
  <si>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</si>
  <si>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</si>
  <si>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</si>
  <si>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</si>
  <si>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</si>
  <si>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</si>
  <si>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</si>
  <si>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</si>
  <si>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</si>
  <si>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</si>
  <si>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</si>
  <si>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</si>
  <si>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</si>
  <si>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</si>
  <si>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</si>
  <si>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</si>
  <si>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</si>
  <si>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</si>
  <si>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</si>
  <si>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</si>
  <si>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</si>
  <si>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</si>
  <si>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</si>
  <si>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</si>
  <si>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</si>
  <si>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</si>
  <si>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</si>
  <si>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</si>
  <si>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</si>
  <si>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</si>
  <si>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</si>
  <si>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</si>
  <si>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</si>
  <si>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</si>
  <si>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</si>
  <si>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</si>
  <si>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</si>
  <si>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</si>
  <si>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</si>
  <si>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</si>
  <si>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</si>
  <si>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</si>
  <si>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</si>
  <si>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</si>
  <si>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</si>
  <si>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</si>
  <si>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</si>
  <si>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</si>
  <si>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</si>
  <si>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</si>
  <si>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</si>
  <si>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</si>
  <si>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</si>
  <si>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</si>
  <si>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</si>
  <si>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</si>
  <si>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</si>
  <si>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</si>
  <si>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</si>
  <si>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</si>
  <si>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</si>
  <si>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</si>
  <si>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</si>
  <si>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</si>
  <si>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</si>
  <si>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</si>
  <si>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</si>
  <si>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</si>
  <si>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</si>
  <si>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</si>
  <si>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</si>
  <si>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</si>
  <si>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</si>
  <si>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</si>
  <si>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</si>
  <si>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</si>
  <si>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</si>
  <si>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</si>
  <si>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</si>
  <si>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</si>
  <si>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</si>
  <si>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</si>
  <si>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</si>
  <si>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</si>
  <si>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</si>
  <si>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</si>
  <si>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</si>
  <si>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</si>
  <si>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</si>
  <si>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</si>
  <si>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</si>
  <si>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</si>
  <si>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</si>
  <si>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</si>
  <si>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</si>
  <si>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</si>
  <si>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</si>
  <si>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</si>
  <si>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</si>
  <si>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</si>
  <si>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</si>
  <si>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</si>
  <si>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</si>
  <si>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</si>
  <si>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</si>
  <si>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</si>
  <si>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</si>
  <si>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</si>
  <si>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</si>
  <si>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</si>
  <si>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</si>
  <si>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</si>
  <si>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</si>
  <si>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</si>
  <si>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</si>
  <si>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</si>
  <si>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</si>
  <si>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</si>
  <si>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</si>
  <si>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</si>
  <si>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</si>
  <si>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</si>
  <si>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</si>
  <si>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</si>
  <si>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</si>
  <si>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</si>
  <si>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</si>
  <si>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</si>
  <si>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</si>
  <si>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</si>
  <si>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</si>
  <si>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</si>
  <si>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</si>
  <si>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</si>
  <si>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</si>
  <si>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</si>
  <si>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</si>
  <si>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</si>
  <si>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</si>
  <si>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</si>
  <si>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</si>
  <si>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</si>
  <si>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</si>
  <si>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</si>
  <si>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</si>
  <si>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</si>
  <si>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</si>
  <si>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</si>
  <si>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</si>
  <si>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</si>
  <si>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</si>
  <si>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</si>
  <si>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</si>
  <si>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</si>
  <si>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</si>
  <si>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</si>
  <si>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</si>
  <si>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</si>
  <si>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</si>
  <si>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</si>
  <si>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</si>
  <si>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</si>
  <si>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</si>
  <si>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</si>
  <si>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</si>
  <si>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</si>
  <si>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</si>
  <si>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</si>
  <si>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</si>
  <si>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</si>
  <si>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</si>
  <si>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</si>
  <si>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</si>
  <si>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</si>
  <si>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</si>
  <si>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</si>
  <si>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</si>
  <si>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</si>
  <si>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</si>
  <si>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</si>
  <si>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</si>
  <si>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</si>
  <si>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</si>
  <si>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</si>
  <si>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</si>
  <si>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</si>
  <si>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</si>
  <si>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</si>
  <si>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</si>
  <si>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</si>
  <si>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</si>
  <si>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</si>
  <si>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</si>
  <si>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</si>
  <si>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</si>
  <si>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</si>
  <si>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</si>
  <si>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</si>
  <si>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</si>
  <si>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</si>
  <si>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</si>
  <si>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</si>
  <si>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</si>
  <si>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</si>
  <si>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</si>
  <si>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</si>
  <si>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</si>
  <si>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</si>
  <si>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</si>
  <si>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</si>
  <si>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</si>
  <si>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</si>
  <si>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</si>
  <si>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</si>
  <si>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</si>
  <si>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</si>
  <si>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</si>
  <si>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</si>
  <si>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</si>
  <si>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</si>
  <si>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</si>
  <si>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</si>
  <si>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</si>
  <si>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</si>
  <si>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</si>
  <si>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</si>
  <si>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</si>
  <si>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</si>
  <si>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</si>
  <si>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</si>
  <si>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</si>
  <si>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</si>
  <si>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</si>
  <si>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</si>
  <si>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</si>
  <si>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</si>
  <si>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</si>
  <si>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</si>
  <si>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</si>
  <si>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</si>
  <si>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</si>
  <si>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</si>
  <si>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</si>
  <si>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</si>
  <si>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</si>
  <si>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</si>
  <si>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</si>
  <si>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</si>
  <si>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</si>
  <si>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</si>
  <si>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</si>
  <si>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</si>
  <si>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</si>
  <si>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</si>
  <si>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</si>
  <si>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</si>
  <si>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</si>
  <si>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</si>
  <si>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</si>
  <si>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</si>
  <si>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</si>
  <si>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</si>
  <si>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</si>
  <si>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</si>
  <si>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</si>
  <si>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</si>
  <si>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</si>
  <si>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</si>
  <si>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</si>
  <si>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</si>
  <si>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</si>
  <si>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</si>
  <si>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</si>
  <si>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</si>
  <si>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</si>
  <si>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</si>
  <si>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</si>
  <si>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</si>
  <si>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</si>
  <si>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</si>
  <si>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</si>
  <si>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</si>
  <si>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</si>
  <si>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</si>
  <si>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</si>
  <si>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</si>
  <si>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</si>
  <si>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</si>
  <si>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</si>
  <si>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</si>
  <si>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</si>
  <si>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</si>
  <si>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</si>
  <si>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</si>
  <si>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</si>
  <si>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</si>
  <si>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</si>
  <si>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</si>
  <si>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</si>
  <si>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</si>
  <si>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</si>
  <si>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</si>
  <si>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</si>
  <si>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</si>
  <si>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</si>
  <si>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</si>
  <si>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</si>
  <si>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</si>
  <si>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</si>
  <si>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</si>
  <si>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</si>
  <si>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</si>
  <si>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</si>
  <si>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</si>
  <si>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</si>
  <si>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</si>
  <si>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</si>
  <si>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</si>
  <si>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</si>
  <si>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</si>
  <si>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</si>
  <si>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</si>
  <si>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</si>
  <si>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</si>
  <si>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</si>
  <si>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</si>
  <si>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</si>
  <si>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</si>
  <si>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</si>
  <si>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</si>
  <si>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</si>
  <si>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</si>
  <si>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</si>
  <si>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</si>
  <si>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</si>
  <si>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</si>
  <si>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</si>
  <si>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</si>
  <si>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</si>
  <si>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</si>
  <si>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</si>
  <si>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</si>
  <si>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</si>
  <si>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</si>
  <si>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</si>
  <si>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</si>
  <si>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</si>
  <si>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</si>
  <si>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</si>
  <si>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</si>
  <si>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</si>
  <si>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</si>
  <si>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</si>
  <si>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</si>
  <si>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</si>
  <si>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</si>
  <si>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</si>
  <si>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</si>
  <si>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</si>
  <si>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</si>
  <si>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</si>
  <si>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</si>
  <si>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</si>
  <si>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</si>
  <si>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</si>
  <si>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</si>
  <si>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</si>
  <si>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</si>
  <si>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</si>
  <si>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</si>
  <si>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</si>
  <si>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</si>
  <si>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</si>
  <si>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</si>
  <si>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</si>
  <si>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</si>
  <si>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</si>
  <si>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</si>
  <si>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</si>
  <si>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</si>
  <si>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</si>
  <si>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</si>
  <si>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</si>
  <si>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</si>
  <si>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</si>
  <si>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</si>
  <si>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</si>
  <si>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</si>
  <si>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</si>
  <si>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</si>
  <si>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</si>
  <si>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</si>
  <si>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</si>
  <si>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</si>
  <si>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</si>
  <si>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</si>
  <si>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</si>
  <si>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</si>
  <si>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</si>
  <si>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</si>
  <si>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</si>
  <si>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</si>
  <si>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</si>
  <si>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</si>
  <si>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</si>
  <si>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</si>
  <si>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</si>
  <si>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</si>
  <si>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</si>
  <si>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</si>
  <si>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</si>
  <si>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</si>
  <si>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</si>
  <si>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</si>
  <si>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</si>
  <si>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</si>
  <si>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</si>
  <si>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</si>
  <si>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</si>
  <si>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</si>
  <si>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</si>
  <si>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</si>
  <si>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</si>
  <si>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</si>
  <si>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</si>
  <si>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</si>
  <si>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</si>
  <si>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</si>
  <si>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</si>
  <si>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</si>
  <si>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</si>
  <si>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</si>
  <si>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</si>
  <si>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</si>
  <si>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</si>
  <si>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</si>
  <si>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</si>
  <si>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</si>
  <si>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</si>
  <si>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</si>
  <si>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</si>
  <si>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</si>
  <si>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</si>
  <si>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</si>
  <si>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</si>
  <si>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</si>
  <si>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</si>
  <si>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</si>
  <si>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</si>
  <si>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</si>
  <si>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</si>
  <si>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</si>
  <si>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</si>
  <si>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</si>
  <si>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</si>
  <si>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</si>
  <si>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</si>
  <si>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</si>
  <si>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</si>
  <si>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</si>
  <si>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</si>
  <si>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</si>
  <si>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</si>
  <si>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</si>
  <si>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</si>
  <si>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</si>
  <si>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</si>
  <si>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</si>
  <si>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</si>
  <si>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</si>
  <si>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</si>
  <si>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</si>
  <si>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</si>
  <si>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</si>
  <si>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</si>
  <si>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</si>
  <si>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</si>
  <si>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</si>
  <si>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</si>
  <si>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</si>
  <si>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</si>
  <si>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</si>
  <si>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</si>
  <si>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</si>
  <si>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</si>
  <si>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</si>
  <si>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</si>
  <si>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</si>
  <si>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</si>
  <si>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</si>
  <si>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</si>
  <si>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</si>
  <si>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</si>
  <si>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</si>
  <si>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</si>
  <si>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</si>
  <si>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</si>
  <si>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</si>
  <si>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</si>
  <si>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</si>
  <si>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</si>
  <si>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</si>
  <si>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</si>
  <si>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</si>
  <si>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</si>
  <si>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</si>
  <si>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</si>
  <si>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</si>
  <si>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</si>
  <si>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</si>
  <si>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</si>
  <si>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</si>
  <si>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</si>
  <si>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</si>
  <si>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</si>
  <si>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</si>
  <si>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</si>
  <si>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</si>
  <si>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</si>
  <si>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</si>
  <si>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</si>
  <si>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</si>
  <si>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</si>
  <si>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</si>
  <si>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</si>
  <si>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</si>
  <si>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</si>
  <si>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</si>
  <si>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</si>
  <si>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</si>
  <si>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</si>
  <si>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</si>
  <si>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</si>
  <si>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</si>
  <si>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</si>
  <si>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</si>
  <si>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</si>
  <si>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</si>
  <si>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</si>
  <si>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</si>
  <si>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</si>
  <si>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</si>
  <si>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</si>
  <si>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</si>
  <si>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</si>
  <si>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</si>
  <si>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</si>
  <si>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</si>
  <si>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</si>
  <si>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</si>
  <si>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</si>
  <si>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</si>
  <si>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</si>
  <si>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</si>
  <si>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</si>
  <si>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</si>
  <si>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</si>
  <si>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</si>
  <si>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</si>
  <si>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</si>
  <si>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</si>
  <si>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</si>
  <si>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</si>
  <si>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</si>
  <si>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</si>
  <si>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</si>
  <si>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</si>
  <si>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</si>
  <si>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</si>
  <si>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</si>
  <si>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</si>
  <si>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</si>
  <si>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</si>
  <si>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</si>
  <si>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</si>
  <si>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</si>
  <si>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</si>
  <si>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</si>
  <si>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</si>
  <si>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</si>
  <si>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</si>
  <si>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</si>
  <si>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</si>
  <si>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</si>
  <si>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</si>
  <si>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</si>
  <si>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</si>
  <si>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</si>
  <si>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</si>
  <si>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</si>
  <si>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</si>
  <si>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</si>
  <si>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</si>
  <si>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</si>
  <si>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</si>
  <si>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</si>
  <si>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</si>
  <si>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</si>
  <si>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</si>
  <si>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</si>
  <si>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</si>
  <si>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</si>
  <si>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</si>
  <si>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</si>
  <si>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</si>
  <si>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</si>
  <si>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</si>
  <si>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</si>
  <si>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</si>
  <si>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</si>
  <si>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</si>
  <si>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</si>
  <si>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</si>
  <si>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</si>
  <si>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</si>
  <si>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</si>
  <si>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</si>
  <si>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</si>
  <si>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</si>
  <si>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</si>
  <si>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</si>
  <si>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</si>
  <si>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</si>
  <si>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</si>
  <si>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</si>
  <si>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</si>
  <si>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</si>
  <si>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</si>
  <si>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</si>
  <si>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</si>
  <si>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</si>
  <si>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</si>
  <si>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</si>
  <si>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</si>
  <si>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</si>
  <si>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</si>
  <si>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</si>
  <si>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</si>
  <si>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</si>
  <si>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</si>
  <si>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</si>
  <si>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</si>
  <si>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</si>
  <si>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</si>
  <si>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</si>
  <si>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</si>
  <si>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</si>
  <si>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</si>
  <si>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</si>
  <si>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</si>
  <si>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</si>
  <si>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</si>
  <si>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</si>
  <si>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</si>
  <si>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</si>
  <si>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</si>
  <si>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</si>
  <si>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</si>
  <si>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</si>
  <si>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</si>
  <si>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</si>
  <si>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</si>
  <si>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</si>
  <si>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</si>
  <si>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</si>
  <si>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</si>
  <si>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</si>
  <si>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</si>
  <si>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</si>
  <si>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</si>
  <si>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</si>
  <si>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</si>
  <si>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</si>
  <si>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</si>
  <si>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</si>
  <si>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</si>
  <si>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</si>
  <si>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</si>
  <si>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</si>
  <si>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</si>
  <si>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</si>
  <si>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</si>
  <si>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</si>
  <si>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</si>
  <si>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</si>
  <si>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</si>
  <si>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</si>
  <si>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</si>
  <si>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</si>
  <si>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</si>
  <si>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</si>
  <si>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</si>
  <si>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</si>
  <si>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</si>
  <si>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</si>
  <si>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</si>
  <si>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</si>
  <si>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</si>
  <si>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</si>
  <si>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</si>
  <si>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</si>
  <si>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</si>
  <si>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</si>
  <si>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</si>
  <si>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</si>
  <si>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</si>
  <si>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</si>
  <si>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</si>
  <si>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</si>
  <si>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</si>
  <si>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</si>
  <si>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</si>
  <si>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</si>
  <si>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</si>
  <si>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</si>
  <si>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</si>
  <si>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</si>
  <si>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</si>
  <si>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</si>
  <si>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</si>
  <si>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</si>
  <si>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</si>
  <si>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</si>
  <si>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</si>
  <si>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</si>
  <si>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</si>
  <si>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</si>
  <si>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</si>
  <si>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</si>
  <si>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</si>
  <si>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</si>
  <si>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</si>
  <si>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</si>
  <si>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</si>
  <si>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</si>
  <si>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</si>
  <si>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</si>
  <si>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</si>
  <si>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</si>
  <si>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</si>
  <si>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</si>
  <si>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</si>
  <si>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</si>
  <si>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</si>
  <si>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</si>
  <si>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</si>
  <si>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</si>
  <si>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</si>
  <si>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</si>
  <si>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</si>
  <si>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</si>
  <si>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</si>
  <si>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</si>
  <si>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</si>
  <si>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</si>
  <si>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</si>
  <si>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</si>
  <si>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</si>
  <si>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</si>
  <si>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</si>
  <si>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</si>
  <si>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</si>
  <si>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</si>
  <si>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</si>
  <si>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</si>
  <si>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</si>
  <si>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</si>
  <si>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</si>
  <si>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</si>
  <si>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</si>
  <si>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</si>
  <si>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</si>
  <si>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</si>
  <si>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</si>
  <si>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</si>
  <si>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</si>
  <si>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</si>
  <si>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</si>
  <si>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</si>
  <si>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</si>
  <si>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</si>
  <si>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</si>
  <si>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</si>
  <si>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</si>
  <si>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</si>
  <si>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</si>
  <si>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</si>
  <si>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</si>
  <si>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</si>
  <si>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</si>
  <si>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</si>
  <si>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</si>
  <si>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</si>
  <si>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</si>
  <si>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</si>
  <si>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</si>
  <si>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</si>
  <si>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</si>
  <si>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</si>
  <si>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</si>
  <si>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</si>
  <si>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</si>
  <si>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</si>
  <si>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</si>
  <si>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</si>
  <si>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</si>
  <si>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</si>
  <si>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</si>
  <si>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</si>
  <si>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</si>
  <si>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</si>
  <si>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</si>
  <si>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</si>
  <si>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</si>
  <si>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</si>
  <si>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</si>
  <si>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</si>
  <si>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</si>
  <si>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</si>
  <si>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</si>
  <si>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</si>
  <si>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</si>
  <si>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</si>
  <si>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</si>
  <si>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</si>
  <si>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</si>
  <si>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</si>
  <si>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</si>
  <si>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</si>
  <si>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</si>
  <si>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</si>
  <si>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</si>
  <si>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</si>
  <si>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</si>
  <si>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</si>
  <si>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</si>
  <si>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</si>
  <si>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</si>
  <si>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</si>
  <si>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</si>
  <si>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</si>
  <si>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</si>
  <si>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</si>
  <si>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</si>
  <si>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</si>
  <si>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</si>
  <si>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</si>
  <si>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</si>
  <si>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</si>
  <si>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</si>
  <si>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</si>
  <si>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</si>
  <si>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</si>
  <si>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</si>
  <si>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</si>
  <si>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</si>
  <si>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</si>
  <si>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</si>
  <si>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</si>
  <si>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</si>
  <si>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</si>
  <si>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</si>
  <si>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</si>
  <si>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</si>
  <si>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</si>
  <si>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</si>
  <si>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</si>
  <si>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</si>
  <si>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</si>
  <si>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</si>
  <si>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</si>
  <si>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</si>
  <si>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</si>
  <si>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</si>
  <si>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</si>
  <si>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</si>
  <si>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</si>
  <si>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</si>
  <si>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</si>
  <si>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</si>
  <si>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</si>
  <si>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</si>
  <si>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</si>
  <si>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</si>
  <si>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</si>
  <si>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</si>
  <si>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</si>
  <si>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</si>
  <si>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</si>
  <si>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</si>
  <si>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</si>
  <si>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</si>
  <si>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</si>
  <si>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</si>
  <si>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</si>
  <si>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</si>
  <si>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</si>
  <si>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</si>
  <si>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</si>
  <si>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</si>
  <si>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</si>
  <si>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</si>
  <si>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</si>
  <si>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</si>
  <si>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</si>
  <si>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</si>
  <si>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</si>
  <si>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</si>
  <si>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</si>
  <si>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</si>
  <si>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</si>
  <si>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</si>
  <si>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</si>
  <si>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</si>
  <si>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</si>
  <si>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</si>
  <si>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</si>
  <si>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</si>
  <si>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</si>
  <si>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</si>
  <si>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</si>
  <si>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</si>
  <si>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</si>
  <si>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</si>
  <si>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</si>
  <si>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</si>
  <si>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</si>
  <si>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</si>
  <si>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</si>
  <si>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</si>
  <si>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</si>
  <si>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</si>
  <si>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</si>
  <si>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</si>
  <si>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</si>
  <si>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</si>
  <si>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</si>
  <si>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</si>
  <si>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</si>
  <si>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</si>
  <si>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</si>
  <si>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</si>
  <si>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</si>
  <si>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</si>
  <si>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</si>
  <si>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</si>
  <si>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</si>
  <si>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</si>
  <si>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</si>
  <si>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</si>
  <si>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</si>
  <si>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</si>
  <si>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</si>
  <si>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</si>
  <si>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</si>
  <si>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</si>
  <si>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</si>
  <si>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</si>
  <si>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</si>
  <si>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</si>
  <si>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</si>
  <si>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</si>
  <si>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</si>
  <si>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</si>
  <si>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</si>
  <si>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</si>
  <si>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</si>
  <si>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</si>
  <si>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</si>
  <si>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</si>
  <si>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</si>
  <si>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</si>
  <si>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</si>
  <si>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</si>
  <si>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</si>
  <si>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</si>
  <si>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</si>
  <si>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</si>
  <si>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</si>
  <si>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</si>
  <si>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</si>
  <si>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</si>
  <si>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</si>
  <si>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</si>
  <si>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</si>
  <si>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</si>
  <si>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</si>
  <si>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</si>
  <si>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</si>
  <si>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</si>
  <si>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</si>
  <si>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</si>
  <si>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</si>
  <si>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</si>
  <si>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</si>
  <si>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</si>
  <si>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</si>
  <si>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</si>
  <si>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</si>
  <si>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</si>
  <si>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</si>
  <si>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</si>
  <si>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</si>
  <si>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</si>
  <si>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</si>
  <si>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</si>
  <si>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</si>
  <si>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</si>
  <si>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</si>
  <si>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</si>
  <si>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</si>
  <si>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</si>
  <si>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</si>
  <si>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</si>
  <si>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</si>
  <si>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</si>
  <si>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</si>
  <si>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</si>
  <si>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</si>
  <si>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</si>
  <si>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</si>
  <si>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</si>
  <si>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</si>
  <si>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</si>
  <si>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</si>
  <si>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</si>
  <si>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</si>
  <si>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</si>
  <si>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</si>
  <si>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</si>
  <si>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</si>
  <si>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</si>
  <si>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</si>
  <si>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</si>
  <si>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</si>
  <si>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</si>
  <si>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</si>
  <si>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</si>
  <si>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</si>
  <si>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</si>
  <si>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</si>
  <si>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</si>
  <si>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</si>
  <si>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</si>
  <si>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</si>
  <si>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</si>
  <si>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</si>
  <si>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</si>
  <si>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</si>
  <si>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</si>
  <si>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</si>
  <si>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</si>
  <si>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</si>
  <si>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</si>
  <si>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</si>
  <si>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</si>
  <si>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</si>
  <si>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</si>
  <si>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</si>
  <si>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</si>
  <si>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</si>
  <si>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</si>
  <si>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</si>
  <si>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</si>
  <si>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</si>
  <si>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</si>
  <si>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</si>
  <si>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</si>
  <si>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</si>
  <si>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</si>
  <si>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</si>
  <si>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</si>
  <si>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</si>
  <si>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</si>
  <si>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</si>
  <si>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</si>
  <si>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</si>
  <si>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</si>
  <si>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</si>
  <si>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</si>
  <si>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</si>
  <si>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</si>
  <si>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</si>
  <si>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</si>
  <si>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</si>
  <si>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</si>
  <si>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</si>
  <si>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</si>
  <si>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</si>
  <si>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</si>
  <si>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</si>
  <si>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</si>
  <si>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</si>
  <si>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</si>
  <si>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</si>
  <si>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</si>
  <si>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</si>
  <si>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</si>
  <si>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</si>
  <si>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</si>
  <si>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</si>
  <si>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</si>
  <si>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</si>
  <si>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</si>
  <si>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</si>
  <si>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</si>
  <si>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</si>
  <si>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</si>
  <si>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</si>
  <si>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</si>
  <si>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</si>
  <si>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</si>
  <si>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</si>
  <si>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</si>
  <si>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</si>
  <si>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</si>
  <si>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</si>
  <si>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</si>
  <si>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</si>
  <si>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</si>
  <si>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</si>
  <si>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</si>
  <si>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</si>
  <si>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</si>
  <si>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</si>
  <si>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</si>
  <si>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</si>
  <si>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</si>
  <si>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</si>
  <si>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</si>
  <si>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</si>
  <si>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</si>
  <si>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</si>
  <si>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</si>
  <si>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</si>
  <si>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</si>
  <si>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</si>
  <si>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</si>
  <si>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</si>
  <si>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</si>
  <si>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</si>
  <si>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</si>
  <si>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</si>
  <si>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</si>
  <si>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</si>
  <si>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</si>
  <si>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</si>
  <si>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</si>
  <si>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</si>
  <si>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</si>
  <si>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</si>
  <si>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</si>
  <si>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</si>
  <si>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</si>
  <si>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</si>
  <si>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</si>
  <si>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</si>
  <si>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</si>
  <si>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</si>
  <si>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</si>
  <si>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</si>
  <si>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</si>
  <si>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</si>
  <si>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</si>
  <si>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</si>
  <si>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</si>
  <si>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</si>
  <si>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</si>
  <si>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</si>
  <si>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</si>
  <si>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</si>
  <si>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</si>
  <si>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</si>
  <si>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</si>
  <si>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</si>
  <si>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</si>
  <si>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</si>
  <si>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</si>
  <si>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</si>
  <si>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</si>
  <si>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</si>
  <si>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</si>
  <si>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</si>
  <si>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</si>
  <si>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</si>
  <si>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</si>
  <si>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</si>
  <si>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</si>
  <si>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</si>
  <si>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</si>
  <si>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</si>
  <si>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</si>
  <si>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</si>
  <si>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</si>
  <si>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</si>
  <si>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</si>
  <si>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</si>
  <si>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</si>
  <si>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</si>
  <si>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</si>
  <si>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</si>
  <si>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</si>
  <si>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</si>
  <si>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</si>
  <si>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</si>
  <si>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</si>
  <si>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</si>
  <si>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</si>
  <si>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</si>
  <si>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</si>
  <si>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</si>
  <si>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</si>
  <si>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</si>
  <si>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</si>
  <si>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</si>
  <si>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</si>
  <si>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</si>
  <si>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</si>
  <si>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</si>
  <si>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</si>
  <si>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</si>
  <si>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</si>
  <si>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</si>
  <si>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</si>
  <si>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</si>
  <si>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</si>
  <si>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</si>
  <si>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</si>
  <si>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</si>
  <si>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</si>
  <si>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</si>
  <si>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</si>
  <si>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</si>
  <si>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</si>
  <si>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</si>
  <si>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</si>
  <si>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</si>
  <si>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</si>
  <si>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</si>
  <si>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</si>
  <si>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</si>
  <si>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</si>
  <si>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</si>
  <si>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</si>
  <si>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</si>
  <si>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</si>
  <si>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</si>
  <si>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</si>
  <si>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</si>
  <si>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</si>
  <si>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</si>
  <si>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</si>
  <si>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</si>
  <si>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</si>
  <si>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</si>
  <si>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</si>
  <si>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</si>
  <si>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</si>
  <si>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</si>
  <si>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</si>
  <si>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</si>
  <si>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</si>
  <si>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</si>
  <si>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</si>
  <si>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</si>
  <si>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</si>
  <si>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</si>
  <si>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</si>
  <si>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</si>
  <si>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</si>
  <si>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</si>
  <si>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</si>
  <si>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</si>
  <si>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</si>
  <si>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</si>
  <si>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</si>
  <si>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</si>
  <si>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</si>
  <si>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</si>
  <si>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</si>
  <si>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</si>
  <si>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</si>
  <si>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</si>
  <si>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</si>
  <si>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</si>
  <si>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</si>
  <si>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</si>
  <si>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</si>
  <si>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</si>
  <si>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</si>
  <si>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</si>
  <si>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</si>
  <si>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</si>
  <si>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</si>
  <si>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</si>
  <si>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</si>
  <si>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</si>
  <si>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</si>
  <si>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</si>
  <si>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</si>
  <si>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</si>
  <si>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</si>
  <si>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</si>
  <si>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</si>
  <si>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</si>
  <si>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</si>
  <si>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</si>
  <si>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</si>
  <si>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</si>
  <si>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</si>
  <si>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</si>
  <si>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</si>
  <si>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</si>
  <si>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</si>
  <si>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</si>
  <si>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</si>
  <si>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</si>
  <si>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</si>
  <si>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</si>
  <si>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</si>
  <si>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</si>
  <si>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</si>
  <si>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</si>
  <si>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</si>
  <si>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</si>
  <si>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</si>
  <si>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</si>
  <si>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</si>
  <si>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</si>
  <si>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</si>
  <si>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</si>
  <si>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</si>
  <si>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</si>
  <si>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</si>
  <si>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</si>
  <si>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</si>
  <si>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</si>
  <si>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</si>
  <si>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</si>
  <si>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</si>
  <si>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</si>
  <si>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</si>
  <si>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</si>
  <si>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</si>
  <si>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</si>
  <si>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</si>
  <si>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</si>
  <si>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</si>
  <si>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</si>
  <si>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</si>
  <si>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</si>
  <si>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</si>
  <si>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</si>
  <si>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</si>
  <si>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</si>
  <si>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</si>
  <si>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</si>
  <si>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</si>
  <si>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</si>
  <si>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</si>
  <si>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</si>
  <si>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</si>
  <si>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</si>
  <si>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</si>
  <si>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</si>
  <si>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</si>
  <si>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</si>
  <si>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</si>
  <si>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</si>
  <si>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</si>
  <si>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</si>
  <si>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</si>
  <si>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</si>
  <si>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</si>
  <si>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</si>
  <si>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</si>
  <si>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</si>
  <si>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</si>
  <si>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</si>
  <si>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</si>
  <si>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</si>
  <si>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</si>
  <si>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</si>
  <si>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</si>
  <si>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</si>
  <si>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</si>
  <si>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</si>
  <si>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</si>
  <si>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</si>
  <si>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</si>
  <si>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</si>
  <si>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</si>
  <si>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</si>
  <si>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</si>
  <si>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</si>
  <si>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</si>
  <si>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</si>
  <si>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</si>
  <si>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</si>
  <si>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</si>
  <si>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</si>
  <si>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</si>
  <si>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</si>
  <si>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</si>
  <si>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</si>
  <si>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</si>
  <si>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</si>
  <si>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</si>
  <si>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</si>
  <si>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</si>
  <si>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</si>
  <si>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</si>
  <si>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</si>
  <si>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</si>
  <si>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</si>
  <si>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</si>
  <si>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</si>
  <si>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</si>
  <si>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</si>
  <si>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</si>
  <si>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</si>
  <si>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</si>
  <si>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</si>
  <si>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</si>
  <si>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</si>
  <si>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</si>
  <si>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</si>
  <si>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</si>
  <si>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</si>
  <si>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</si>
  <si>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</si>
  <si>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</si>
  <si>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</si>
  <si>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</si>
  <si>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</si>
  <si>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</si>
  <si>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</si>
  <si>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</si>
  <si>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</si>
  <si>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</si>
  <si>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</si>
  <si>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</si>
  <si>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</si>
  <si>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</si>
  <si>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</si>
  <si>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</si>
  <si>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</si>
  <si>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</si>
  <si>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</si>
  <si>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</si>
  <si>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</si>
  <si>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</si>
  <si>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</si>
  <si>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</si>
  <si>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</si>
  <si>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</si>
  <si>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</si>
  <si>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</si>
  <si>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</si>
  <si>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</si>
  <si>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</si>
  <si>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</si>
  <si>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</si>
  <si>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</si>
  <si>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</si>
  <si>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</si>
  <si>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</si>
  <si>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</si>
  <si>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</si>
  <si>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</si>
  <si>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</si>
  <si>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</si>
  <si>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</si>
  <si>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</si>
  <si>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</si>
  <si>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</si>
  <si>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</si>
  <si>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</si>
  <si>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</si>
  <si>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</si>
  <si>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</si>
  <si>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</si>
  <si>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</si>
  <si>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</si>
  <si>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</si>
  <si>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</si>
  <si>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</si>
  <si>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</si>
  <si>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</si>
  <si>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</si>
  <si>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</si>
  <si>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</si>
  <si>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</si>
  <si>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</si>
  <si>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</si>
  <si>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</si>
  <si>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</si>
  <si>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</si>
  <si>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</si>
  <si>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</si>
  <si>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</si>
  <si>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</si>
  <si>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</si>
  <si>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</si>
  <si>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</si>
  <si>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</si>
  <si>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</si>
  <si>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</si>
  <si>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</si>
  <si>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</si>
  <si>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</si>
  <si>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</si>
  <si>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</si>
  <si>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</si>
  <si>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</si>
  <si>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</si>
  <si>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</si>
  <si>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</si>
  <si>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</si>
  <si>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</si>
  <si>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</si>
  <si>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</si>
  <si>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</si>
  <si>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</si>
  <si>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</si>
  <si>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</si>
  <si>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</si>
  <si>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</si>
  <si>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</si>
  <si>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</si>
  <si>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</si>
  <si>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</si>
  <si>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</si>
  <si>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</si>
  <si>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</si>
  <si>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</si>
  <si>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</si>
  <si>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</si>
  <si>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</si>
  <si>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</si>
  <si>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</si>
  <si>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</si>
  <si>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</si>
  <si>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</si>
  <si>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</si>
  <si>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</si>
  <si>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</si>
  <si>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</si>
  <si>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</si>
  <si>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</si>
  <si>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</si>
  <si>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</si>
  <si>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</si>
  <si>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</si>
  <si>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</si>
  <si>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</si>
  <si>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</si>
  <si>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</si>
  <si>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</si>
  <si>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</si>
  <si>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</si>
  <si>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</si>
  <si>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</si>
  <si>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</si>
  <si>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</si>
  <si>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</si>
  <si>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</si>
  <si>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</si>
  <si>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</si>
  <si>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</si>
  <si>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</si>
  <si>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</si>
  <si>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</si>
  <si>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</si>
  <si>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</si>
  <si>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</si>
  <si>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</si>
  <si>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</si>
  <si>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</si>
  <si>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</si>
  <si>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</si>
  <si>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</si>
  <si>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</si>
  <si>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</si>
  <si>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</si>
  <si>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</si>
  <si>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</si>
  <si>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</si>
  <si>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</si>
  <si>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</si>
  <si>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</si>
  <si>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</si>
  <si>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</si>
  <si>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</si>
  <si>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</si>
  <si>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</si>
  <si>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</si>
  <si>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</si>
  <si>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</si>
  <si>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</si>
  <si>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</si>
  <si>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</si>
  <si>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</si>
  <si>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</si>
  <si>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</si>
  <si>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</si>
  <si>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</si>
  <si>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</si>
  <si>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</si>
  <si>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</si>
  <si>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</si>
  <si>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</si>
  <si>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</si>
  <si>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</si>
  <si>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</si>
  <si>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</si>
  <si>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</si>
  <si>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</si>
  <si>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</si>
  <si>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</si>
  <si>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</si>
  <si>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</si>
  <si>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</si>
  <si>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</si>
  <si>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</si>
  <si>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</si>
  <si>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</si>
  <si>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</si>
  <si>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</si>
  <si>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</si>
  <si>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</si>
  <si>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</si>
  <si>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</si>
  <si>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</si>
  <si>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</si>
  <si>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</si>
  <si>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</si>
  <si>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</si>
  <si>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</si>
  <si>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</si>
  <si>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</si>
  <si>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</si>
  <si>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</si>
  <si>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</si>
  <si>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</si>
  <si>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</si>
  <si>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</si>
  <si>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</si>
  <si>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</si>
  <si>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</si>
  <si>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</si>
  <si>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</si>
  <si>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</si>
  <si>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</si>
  <si>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</si>
  <si>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</si>
  <si>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</si>
  <si>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</si>
  <si>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</si>
  <si>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</si>
  <si>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</si>
  <si>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</si>
  <si>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</si>
  <si>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</si>
  <si>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</si>
  <si>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</si>
  <si>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</si>
  <si>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</si>
  <si>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</si>
  <si>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</si>
  <si>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</si>
  <si>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</si>
  <si>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</si>
  <si>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</si>
  <si>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</si>
  <si>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</si>
  <si>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</si>
  <si>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</si>
  <si>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</si>
  <si>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</si>
  <si>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</si>
  <si>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</si>
  <si>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</si>
  <si>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</si>
  <si>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</si>
  <si>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</si>
  <si>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</si>
  <si>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</si>
  <si>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</si>
  <si>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</si>
  <si>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</si>
  <si>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</si>
  <si>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</si>
  <si>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</si>
  <si>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</si>
  <si>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</si>
  <si>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</si>
  <si>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</si>
  <si>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</si>
  <si>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</si>
  <si>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</si>
  <si>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</si>
  <si>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</si>
  <si>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</si>
  <si>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</si>
  <si>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</si>
  <si>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</si>
  <si>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</si>
  <si>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</si>
  <si>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</si>
  <si>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</si>
  <si>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</si>
  <si>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</si>
  <si>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</si>
  <si>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</si>
  <si>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</si>
  <si>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</si>
  <si>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</si>
  <si>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</si>
  <si>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</si>
  <si>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</si>
  <si>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</si>
  <si>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</si>
  <si>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</si>
  <si>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</si>
  <si>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</si>
  <si>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</si>
  <si>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</si>
  <si>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</si>
  <si>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</si>
  <si>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</si>
  <si>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</si>
  <si>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</si>
  <si>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</si>
  <si>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</si>
  <si>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</si>
  <si>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</si>
  <si>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</si>
  <si>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</si>
  <si>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</si>
  <si>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</si>
  <si>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</si>
  <si>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</si>
  <si>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</si>
  <si>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</si>
  <si>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</si>
  <si>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</si>
  <si>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</si>
  <si>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</si>
  <si>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</si>
  <si>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</si>
  <si>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</si>
  <si>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</si>
  <si>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</si>
  <si>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</si>
  <si>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</si>
  <si>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</si>
  <si>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</si>
  <si>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</si>
  <si>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</si>
  <si>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</si>
  <si>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</si>
  <si>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</si>
  <si>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</si>
  <si>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</si>
  <si>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</si>
  <si>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</si>
  <si>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</si>
  <si>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</si>
  <si>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</si>
  <si>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</si>
  <si>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</si>
  <si>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</si>
  <si>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</si>
  <si>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</si>
  <si>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</si>
  <si>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</si>
  <si>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</si>
  <si>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</si>
  <si>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</si>
  <si>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</si>
  <si>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</si>
  <si>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</si>
  <si>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</si>
  <si>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</si>
  <si>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</si>
  <si>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</si>
  <si>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</si>
  <si>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</si>
  <si>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</si>
  <si>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</si>
  <si>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</si>
  <si>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</si>
  <si>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</si>
  <si>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</si>
  <si>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</si>
  <si>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</si>
  <si>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</si>
  <si>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</si>
  <si>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</si>
  <si>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</si>
  <si>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</si>
  <si>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</si>
  <si>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</si>
  <si>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</si>
  <si>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</si>
  <si>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</si>
  <si>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</si>
  <si>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</si>
  <si>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</si>
  <si>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</si>
  <si>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</si>
  <si>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</si>
  <si>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</si>
  <si>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</si>
  <si>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</si>
  <si>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</si>
  <si>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</si>
  <si>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</si>
  <si>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</si>
  <si>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</si>
  <si>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</si>
  <si>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</si>
  <si>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</si>
  <si>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</si>
  <si>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</si>
  <si>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</si>
  <si>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</si>
  <si>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</si>
  <si>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</si>
  <si>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</si>
  <si>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</si>
  <si>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</si>
  <si>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</si>
  <si>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</si>
  <si>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</si>
  <si>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</si>
  <si>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</si>
  <si>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</si>
  <si>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</si>
  <si>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</si>
  <si>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</si>
  <si>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</si>
  <si>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</si>
  <si>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</si>
  <si>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</si>
  <si>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</si>
  <si>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</si>
  <si>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</si>
  <si>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</si>
  <si>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</si>
  <si>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</si>
  <si>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</si>
  <si>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</si>
  <si>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</si>
  <si>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</si>
  <si>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</si>
  <si>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</si>
  <si>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</si>
  <si>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</si>
  <si>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</si>
  <si>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</si>
  <si>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</si>
  <si>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</si>
  <si>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</si>
  <si>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</si>
  <si>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</si>
  <si>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</si>
  <si>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</si>
  <si>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</si>
  <si>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</si>
  <si>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</si>
  <si>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</si>
  <si>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</si>
  <si>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</si>
  <si>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</si>
  <si>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</si>
  <si>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</si>
  <si>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</si>
  <si>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</si>
  <si>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</si>
  <si>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</si>
  <si>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</si>
  <si>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</si>
  <si>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</si>
  <si>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</si>
  <si>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</si>
  <si>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</si>
  <si>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</si>
  <si>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</si>
  <si>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</si>
  <si>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</si>
  <si>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</si>
  <si>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</si>
  <si>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</si>
  <si>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</si>
  <si>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</si>
  <si>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</si>
  <si>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</si>
  <si>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</si>
  <si>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</si>
  <si>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</si>
  <si>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</si>
  <si>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</si>
  <si>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</si>
  <si>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</si>
  <si>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</si>
  <si>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</si>
  <si>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</si>
  <si>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</si>
  <si>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</si>
  <si>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</si>
  <si>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</si>
  <si>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</si>
  <si>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</si>
  <si>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</si>
  <si>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</si>
  <si>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</si>
  <si>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</si>
  <si>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</si>
  <si>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</si>
  <si>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</si>
  <si>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</si>
  <si>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</si>
  <si>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</si>
  <si>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</si>
  <si>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</si>
  <si>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</si>
  <si>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</si>
  <si>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</si>
  <si>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</si>
  <si>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</si>
  <si>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</si>
  <si>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</si>
  <si>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</si>
  <si>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</si>
  <si>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</si>
  <si>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</si>
  <si>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</si>
  <si>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</si>
  <si>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</si>
  <si>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</si>
  <si>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</si>
  <si>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</si>
  <si>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</si>
  <si>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</si>
  <si>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</si>
  <si>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</si>
  <si>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</si>
  <si>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</si>
  <si>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</si>
  <si>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</si>
  <si>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</si>
  <si>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</si>
  <si>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</si>
  <si>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</si>
  <si>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</si>
  <si>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</si>
  <si>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</si>
  <si>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</si>
  <si>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</si>
  <si>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</si>
  <si>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</si>
  <si>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</si>
  <si>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</si>
  <si>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</si>
  <si>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</si>
  <si>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</si>
  <si>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</si>
  <si>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</si>
  <si>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</si>
  <si>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</si>
  <si>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</si>
  <si>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</si>
  <si>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</si>
  <si>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</si>
  <si>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</si>
  <si>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</si>
  <si>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</si>
  <si>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</si>
  <si>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</si>
  <si>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</si>
  <si>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</si>
  <si>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</si>
  <si>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</si>
  <si>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</si>
  <si>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</si>
  <si>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</si>
  <si>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</si>
  <si>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</si>
  <si>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</si>
  <si>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</si>
  <si>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</si>
  <si>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</si>
  <si>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</si>
  <si>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</si>
  <si>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</si>
  <si>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</si>
  <si>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</si>
  <si>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</si>
  <si>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</si>
  <si>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</si>
  <si>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</si>
  <si>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</si>
  <si>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</si>
  <si>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</si>
  <si>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</si>
  <si>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</si>
  <si>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</si>
  <si>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</si>
  <si>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</si>
  <si>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</si>
  <si>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</si>
  <si>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</si>
  <si>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</si>
  <si>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</si>
  <si>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</si>
  <si>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</si>
  <si>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</si>
  <si>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</si>
  <si>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</si>
  <si>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</si>
  <si>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</si>
  <si>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</si>
  <si>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</si>
  <si>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</si>
  <si>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</si>
  <si>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</si>
  <si>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</si>
  <si>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</si>
  <si>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</si>
  <si>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</si>
  <si>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</si>
  <si>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</si>
  <si>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</si>
  <si>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</si>
  <si>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</si>
  <si>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</si>
  <si>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</si>
  <si>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</si>
  <si>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</si>
  <si>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</si>
  <si>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</si>
  <si>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</si>
  <si>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</si>
  <si>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</si>
  <si>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</si>
  <si>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</si>
  <si>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</si>
  <si>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</si>
  <si>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</si>
  <si>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</si>
  <si>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</si>
  <si>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</si>
  <si>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</si>
  <si>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</si>
  <si>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</si>
  <si>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</si>
  <si>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</si>
  <si>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</si>
  <si>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</si>
  <si>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</si>
  <si>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</si>
  <si>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</si>
  <si>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</si>
  <si>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</si>
  <si>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</si>
  <si>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</si>
  <si>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</si>
  <si>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</si>
  <si>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</si>
  <si>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</si>
  <si>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</si>
  <si>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</si>
  <si>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</si>
  <si>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</si>
  <si>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</si>
  <si>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</si>
  <si>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</si>
  <si>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</si>
  <si>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</si>
  <si>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</si>
  <si>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</si>
  <si>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</si>
  <si>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</si>
  <si>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</si>
  <si>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</si>
  <si>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</si>
  <si>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</si>
  <si>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</si>
  <si>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</si>
  <si>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</si>
  <si>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</si>
  <si>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</si>
  <si>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</si>
  <si>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</si>
  <si>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</si>
  <si>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</si>
  <si>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</si>
  <si>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</si>
  <si>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</si>
  <si>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</si>
  <si>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</si>
  <si>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</si>
  <si>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</si>
  <si>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</si>
  <si>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</si>
  <si>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</si>
  <si>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</si>
  <si>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</si>
  <si>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</si>
  <si>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</si>
  <si>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</si>
  <si>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</si>
  <si>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</si>
  <si>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</si>
  <si>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</si>
  <si>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</si>
  <si>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</si>
  <si>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</si>
  <si>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</si>
  <si>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</si>
  <si>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</si>
  <si>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</si>
  <si>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</si>
  <si>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</si>
  <si>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</si>
  <si>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</si>
  <si>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</si>
  <si>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</si>
  <si>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</si>
  <si>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</si>
  <si>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</si>
  <si>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</si>
  <si>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</si>
  <si>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</si>
  <si>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</si>
  <si>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</si>
  <si>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</si>
  <si>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</si>
  <si>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</si>
  <si>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</si>
  <si>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</si>
  <si>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</si>
  <si>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</si>
  <si>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</si>
  <si>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</si>
  <si>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</si>
  <si>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</si>
  <si>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</si>
  <si>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</si>
  <si>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</si>
  <si>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</si>
  <si>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</si>
  <si>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</si>
  <si>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</si>
  <si>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</si>
  <si>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</si>
  <si>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</si>
  <si>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</si>
  <si>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</si>
  <si>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</si>
  <si>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</si>
  <si>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</si>
  <si>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</si>
  <si>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</si>
  <si>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</si>
  <si>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</si>
  <si>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</si>
  <si>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</si>
  <si>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</si>
  <si>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</si>
  <si>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</si>
  <si>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</si>
  <si>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</si>
  <si>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</si>
  <si>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</si>
  <si>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</si>
  <si>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</si>
  <si>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</si>
  <si>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</si>
  <si>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</si>
  <si>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</si>
  <si>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</si>
  <si>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</si>
  <si>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</si>
  <si>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</si>
  <si>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</si>
  <si>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</si>
  <si>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</si>
  <si>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</si>
  <si>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</si>
  <si>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</si>
  <si>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</si>
  <si>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</si>
  <si>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</si>
  <si>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</si>
  <si>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</si>
  <si>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</si>
  <si>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</si>
  <si>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</si>
  <si>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</si>
  <si>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</si>
  <si>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</si>
  <si>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</si>
  <si>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</si>
  <si>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</si>
  <si>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</si>
  <si>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</si>
  <si>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</si>
  <si>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</si>
  <si>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</si>
  <si>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</si>
  <si>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</si>
  <si>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</si>
  <si>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</si>
  <si>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</si>
  <si>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</si>
  <si>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</si>
  <si>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</si>
  <si>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</si>
  <si>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</si>
  <si>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</si>
  <si>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</si>
  <si>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</si>
  <si>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</si>
  <si>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</si>
  <si>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</si>
  <si>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</si>
  <si>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</si>
  <si>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</si>
  <si>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</si>
  <si>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</si>
  <si>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</si>
  <si>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</si>
  <si>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</si>
  <si>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</si>
  <si>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</si>
  <si>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</si>
  <si>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</si>
  <si>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</si>
  <si>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</si>
  <si>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</si>
  <si>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</si>
  <si>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</si>
  <si>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</si>
  <si>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</si>
  <si>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</si>
  <si>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</si>
  <si>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</si>
  <si>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</si>
  <si>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</si>
  <si>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</si>
  <si>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</si>
  <si>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</si>
  <si>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</si>
  <si>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</si>
  <si>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</si>
  <si>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</si>
  <si>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</si>
  <si>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</si>
  <si>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</si>
  <si>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</si>
  <si>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</si>
  <si>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</si>
  <si>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</si>
  <si>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</si>
  <si>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</si>
  <si>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</si>
  <si>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</si>
  <si>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</si>
  <si>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</si>
  <si>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</si>
  <si>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</si>
  <si>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</si>
  <si>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</si>
  <si>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</si>
  <si>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</si>
  <si>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</si>
  <si>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</si>
  <si>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</si>
  <si>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</si>
  <si>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</si>
  <si>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</si>
  <si>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</si>
  <si>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</si>
  <si>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</si>
  <si>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</si>
  <si>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</si>
  <si>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</si>
  <si>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</si>
  <si>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</si>
  <si>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</si>
  <si>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</si>
  <si>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</si>
  <si>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</si>
  <si>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</si>
  <si>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</si>
  <si>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</si>
  <si>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</si>
  <si>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</si>
  <si>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</si>
  <si>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</si>
  <si>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</si>
  <si>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</si>
  <si>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</si>
  <si>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</si>
  <si>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</si>
  <si>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</si>
  <si>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</si>
  <si>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</si>
  <si>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</si>
  <si>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</si>
  <si>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</si>
  <si>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</si>
  <si>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</si>
  <si>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</si>
  <si>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</si>
  <si>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</si>
  <si>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</si>
  <si>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</si>
  <si>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</si>
  <si>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</si>
  <si>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</si>
  <si>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</si>
  <si>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</si>
  <si>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</si>
  <si>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</si>
  <si>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</si>
  <si>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</si>
  <si>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</si>
  <si>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</si>
  <si>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</si>
  <si>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</si>
  <si>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</si>
  <si>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</si>
  <si>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</si>
  <si>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</si>
  <si>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</si>
  <si>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</si>
  <si>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</si>
  <si>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</si>
  <si>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</si>
  <si>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</si>
  <si>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</si>
  <si>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</si>
  <si>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</si>
  <si>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</si>
  <si>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</si>
  <si>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</si>
  <si>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</si>
  <si>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</si>
  <si>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</si>
  <si>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</si>
  <si>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</si>
  <si>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</si>
  <si>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</si>
  <si>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</si>
  <si>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</si>
  <si>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</si>
  <si>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</si>
  <si>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</si>
  <si>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</si>
  <si>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</si>
  <si>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</si>
  <si>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</si>
  <si>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</si>
  <si>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</si>
  <si>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</si>
  <si>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</si>
  <si>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</si>
  <si>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</si>
  <si>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</si>
  <si>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</si>
  <si>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</si>
  <si>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</si>
  <si>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</si>
  <si>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</si>
  <si>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</si>
  <si>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</si>
  <si>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</si>
  <si>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</si>
  <si>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</si>
  <si>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</si>
  <si>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</si>
  <si>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</si>
  <si>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</si>
  <si>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</si>
  <si>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</si>
  <si>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</si>
  <si>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</si>
  <si>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</si>
  <si>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</si>
  <si>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</si>
  <si>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</si>
  <si>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</si>
  <si>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</si>
  <si>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</si>
  <si>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</si>
  <si>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</si>
  <si>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</si>
  <si>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</si>
  <si>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</si>
  <si>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</si>
  <si>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</si>
  <si>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</si>
  <si>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</si>
  <si>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</si>
  <si>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</si>
  <si>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</si>
  <si>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</si>
  <si>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</si>
  <si>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</si>
  <si>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</si>
  <si>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</si>
  <si>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</si>
  <si>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</si>
  <si>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</si>
  <si>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</si>
  <si>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</si>
  <si>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</si>
  <si>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</si>
  <si>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</si>
  <si>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</si>
  <si>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</si>
  <si>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</si>
  <si>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</si>
  <si>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</si>
  <si>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</si>
  <si>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</si>
  <si>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</si>
  <si>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</si>
  <si>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</si>
  <si>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</si>
  <si>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</si>
  <si>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</si>
  <si>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</si>
  <si>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</si>
  <si>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</si>
  <si>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</si>
  <si>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</si>
  <si>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</si>
  <si>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</si>
  <si>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</si>
  <si>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</si>
  <si>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</si>
  <si>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</si>
  <si>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</si>
  <si>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</si>
  <si>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</si>
  <si>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</si>
  <si>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</si>
  <si>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</si>
  <si>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</si>
  <si>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</si>
  <si>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</si>
  <si>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</si>
  <si>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</si>
  <si>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</si>
  <si>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</si>
  <si>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</si>
  <si>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</si>
  <si>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</si>
  <si>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</si>
  <si>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</si>
  <si>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</si>
  <si>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</si>
  <si>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</si>
  <si>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</si>
  <si>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</si>
  <si>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</si>
  <si>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</si>
  <si>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</si>
  <si>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</si>
  <si>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</si>
  <si>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</si>
  <si>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</si>
  <si>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</si>
  <si>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</si>
  <si>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</si>
  <si>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</si>
  <si>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</si>
  <si>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</si>
  <si>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</si>
  <si>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</si>
  <si>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</si>
  <si>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</si>
  <si>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</si>
  <si>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</si>
  <si>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</si>
  <si>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</si>
  <si>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</si>
  <si>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</si>
  <si>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</si>
  <si>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</si>
  <si>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</si>
  <si>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</si>
  <si>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</si>
  <si>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</si>
  <si>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</si>
  <si>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</si>
  <si>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</si>
  <si>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</si>
  <si>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</si>
  <si>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</si>
  <si>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</si>
  <si>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</si>
  <si>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</si>
  <si>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</si>
  <si>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</si>
  <si>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</si>
  <si>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</si>
  <si>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</si>
  <si>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</si>
  <si>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</si>
  <si>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</si>
  <si>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</si>
  <si>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</si>
  <si>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</si>
  <si>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</si>
  <si>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</si>
  <si>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</si>
  <si>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</si>
  <si>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</si>
  <si>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</si>
  <si>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</si>
  <si>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</si>
  <si>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</si>
  <si>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</si>
  <si>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</si>
  <si>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</si>
  <si>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</si>
  <si>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</si>
  <si>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</si>
  <si>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</si>
  <si>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</si>
  <si>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</si>
  <si>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</si>
  <si>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</si>
  <si>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</si>
  <si>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</si>
  <si>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</si>
  <si>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</si>
  <si>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</si>
  <si>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</si>
  <si>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</si>
  <si>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</si>
  <si>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</si>
  <si>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</si>
  <si>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</si>
  <si>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</si>
  <si>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</si>
  <si>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</si>
  <si>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</si>
  <si>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</si>
  <si>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</si>
  <si>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</si>
  <si>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</si>
  <si>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</si>
  <si>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</si>
  <si>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</si>
  <si>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</si>
  <si>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</si>
  <si>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</si>
  <si>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</si>
  <si>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</si>
  <si>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</si>
  <si>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</si>
  <si>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</si>
  <si>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</si>
  <si>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</si>
  <si>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</si>
  <si>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</si>
  <si>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</si>
  <si>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</si>
  <si>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</si>
  <si>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</si>
  <si>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</si>
  <si>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</si>
  <si>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</si>
  <si>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</si>
  <si>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</si>
  <si>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</si>
  <si>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</si>
  <si>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</si>
  <si>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</si>
  <si>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</si>
  <si>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</si>
  <si>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</si>
  <si>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</si>
  <si>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</si>
  <si>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</si>
  <si>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</si>
  <si>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</si>
  <si>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</si>
  <si>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</si>
  <si>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</si>
  <si>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</si>
  <si>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</si>
  <si>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</si>
  <si>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</si>
  <si>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</si>
  <si>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</si>
  <si>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</si>
  <si>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</si>
  <si>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</si>
  <si>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</si>
  <si>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</si>
  <si>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</si>
  <si>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</si>
  <si>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</si>
  <si>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</si>
  <si>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</si>
  <si>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</si>
  <si>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</si>
  <si>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</si>
  <si>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</si>
  <si>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</si>
  <si>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</si>
  <si>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</si>
  <si>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</si>
  <si>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</si>
  <si>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</si>
  <si>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</si>
  <si>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</si>
  <si>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</si>
  <si>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</si>
  <si>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</si>
  <si>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</si>
  <si>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</si>
  <si>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</si>
  <si>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</si>
  <si>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</si>
  <si>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</si>
  <si>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</si>
  <si>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</si>
  <si>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</si>
  <si>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</si>
  <si>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</si>
  <si>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</si>
  <si>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</si>
  <si>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</si>
  <si>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</si>
  <si>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</si>
  <si>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</si>
  <si>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</si>
  <si>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</si>
  <si>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</si>
  <si>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</si>
  <si>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</si>
  <si>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</si>
  <si>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</si>
  <si>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</si>
  <si>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</si>
  <si>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</si>
  <si>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</si>
  <si>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</si>
  <si>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</si>
  <si>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</si>
  <si>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</si>
  <si>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</si>
  <si>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</si>
  <si>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</si>
  <si>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</si>
  <si>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</si>
  <si>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</si>
  <si>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</si>
  <si>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</si>
  <si>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</si>
  <si>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</si>
  <si>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</si>
  <si>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</si>
  <si>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</si>
  <si>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</si>
  <si>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</si>
  <si>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</si>
  <si>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</si>
  <si>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</si>
  <si>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</si>
  <si>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</si>
  <si>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</si>
  <si>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</si>
  <si>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</si>
  <si>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</si>
  <si>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</si>
  <si>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</si>
  <si>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</si>
  <si>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</si>
  <si>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</si>
  <si>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</si>
  <si>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</si>
  <si>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</si>
  <si>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</si>
  <si>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</si>
  <si>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</si>
  <si>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</si>
  <si>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</si>
  <si>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</si>
  <si>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</si>
  <si>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</si>
  <si>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</si>
  <si>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</si>
  <si>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</si>
  <si>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</si>
  <si>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</si>
  <si>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</si>
  <si>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</si>
  <si>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</si>
  <si>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</si>
  <si>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</si>
  <si>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</si>
  <si>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</si>
  <si>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</si>
  <si>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</si>
  <si>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</si>
  <si>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</si>
  <si>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</si>
  <si>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</si>
  <si>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</si>
  <si>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</si>
  <si>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</si>
  <si>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</si>
  <si>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</si>
  <si>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</si>
  <si>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</si>
  <si>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</si>
  <si>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</si>
  <si>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</si>
  <si>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</si>
  <si>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</si>
  <si>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</si>
  <si>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</si>
  <si>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</si>
  <si>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</si>
  <si>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</si>
  <si>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</si>
  <si>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</si>
  <si>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</si>
  <si>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</si>
  <si>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</si>
  <si>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</si>
  <si>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</si>
  <si>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</si>
  <si>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</si>
  <si>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</si>
  <si>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</si>
  <si>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</si>
  <si>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</si>
  <si>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</si>
  <si>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</si>
  <si>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</si>
  <si>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</si>
  <si>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</si>
  <si>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</si>
  <si>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</si>
  <si>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</si>
  <si>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</si>
  <si>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</si>
  <si>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</si>
  <si>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</si>
  <si>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</si>
  <si>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</si>
  <si>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</si>
  <si>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</si>
  <si>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</si>
  <si>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</si>
  <si>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</si>
  <si>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</si>
  <si>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</si>
  <si>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</si>
  <si>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</si>
  <si>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</si>
  <si>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</si>
  <si>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</si>
  <si>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</si>
  <si>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</si>
  <si>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</si>
  <si>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</si>
  <si>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</si>
  <si>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</si>
  <si>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</si>
  <si>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</si>
  <si>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</si>
  <si>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</si>
  <si>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</si>
  <si>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</si>
  <si>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</si>
  <si>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</si>
  <si>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</si>
  <si>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</si>
  <si>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</si>
  <si>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</si>
  <si>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</si>
  <si>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</si>
  <si>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</si>
  <si>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</si>
  <si>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</si>
  <si>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</si>
  <si>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</si>
  <si>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</si>
  <si>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</si>
  <si>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</si>
  <si>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</si>
  <si>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</si>
  <si>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</si>
  <si>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</si>
  <si>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</si>
  <si>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</si>
  <si>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</si>
  <si>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</si>
  <si>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</si>
  <si>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</si>
  <si>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</si>
  <si>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</si>
  <si>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</si>
  <si>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</si>
  <si>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</si>
  <si>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</si>
  <si>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</si>
  <si>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</si>
  <si>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</si>
  <si>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</si>
  <si>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</si>
  <si>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</si>
  <si>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</si>
  <si>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</si>
  <si>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</si>
  <si>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</si>
  <si>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</si>
  <si>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</si>
  <si>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</si>
  <si>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</si>
  <si>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</si>
  <si>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</si>
  <si>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</si>
  <si>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</si>
  <si>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</si>
  <si>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</si>
  <si>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</si>
  <si>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</si>
  <si>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</si>
  <si>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</si>
  <si>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</si>
  <si>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</si>
  <si>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</si>
  <si>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</si>
  <si>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</si>
  <si>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</si>
  <si>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</si>
  <si>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</si>
  <si>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</si>
  <si>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</si>
  <si>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</si>
  <si>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</si>
  <si>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</si>
  <si>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</si>
  <si>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</si>
  <si>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</si>
  <si>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</si>
  <si>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</si>
  <si>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</si>
  <si>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</si>
  <si>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</si>
  <si>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</si>
  <si>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</si>
  <si>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</si>
  <si>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</si>
  <si>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</si>
  <si>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</si>
  <si>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</si>
  <si>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</si>
  <si>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</si>
  <si>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</si>
  <si>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</si>
  <si>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</si>
  <si>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</si>
  <si>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</si>
  <si>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</si>
  <si>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</si>
  <si>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</si>
  <si>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</si>
  <si>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</si>
  <si>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</si>
  <si>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</si>
  <si>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</si>
  <si>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</si>
  <si>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</si>
  <si>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</si>
  <si>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</si>
  <si>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</si>
  <si>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</si>
  <si>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</si>
  <si>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</si>
  <si>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</si>
  <si>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</si>
  <si>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</si>
  <si>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</si>
  <si>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</si>
  <si>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</si>
  <si>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</si>
  <si>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</si>
  <si>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</si>
  <si>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</si>
  <si>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</si>
  <si>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</si>
  <si>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</si>
  <si>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</si>
  <si>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</si>
  <si>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</si>
  <si>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</si>
  <si>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</si>
  <si>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</si>
  <si>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</si>
  <si>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</si>
  <si>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</si>
  <si>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</si>
  <si>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</si>
  <si>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</si>
  <si>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</si>
  <si>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</si>
  <si>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</si>
  <si>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</si>
  <si>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</si>
  <si>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</si>
  <si>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</si>
  <si>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</si>
  <si>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</si>
  <si>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</si>
  <si>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</si>
  <si>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</si>
  <si>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</si>
  <si>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</si>
  <si>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</si>
  <si>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</si>
  <si>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</si>
  <si>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</si>
  <si>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</si>
  <si>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</si>
  <si>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</si>
  <si>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</si>
  <si>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</si>
  <si>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</si>
  <si>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</si>
  <si>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</si>
  <si>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</si>
  <si>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</si>
  <si>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</si>
  <si>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</si>
  <si>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</si>
  <si>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</si>
  <si>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</si>
  <si>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</si>
  <si>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</si>
  <si>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</si>
  <si>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</si>
  <si>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</si>
  <si>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</si>
  <si>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</si>
  <si>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</si>
  <si>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</si>
  <si>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</si>
  <si>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</si>
  <si>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</si>
  <si>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</si>
  <si>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</si>
  <si>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</si>
  <si>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</si>
  <si>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</si>
  <si>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</si>
  <si>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</si>
  <si>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</si>
  <si>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</si>
  <si>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</si>
  <si>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</si>
  <si>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</si>
  <si>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</si>
  <si>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</si>
  <si>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</si>
  <si>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</si>
  <si>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</si>
  <si>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</si>
  <si>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</si>
  <si>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</si>
  <si>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</si>
  <si>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</si>
  <si>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</si>
  <si>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</si>
  <si>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</si>
  <si>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</si>
  <si>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</si>
  <si>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</si>
  <si>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</si>
  <si>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</si>
  <si>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</si>
  <si>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</si>
  <si>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</si>
  <si>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</si>
  <si>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</si>
  <si>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</si>
  <si>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</si>
  <si>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</si>
  <si>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</si>
  <si>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</si>
  <si>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</si>
  <si>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</si>
  <si>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</si>
  <si>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</si>
  <si>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</si>
  <si>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</si>
  <si>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</si>
  <si>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</si>
  <si>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</si>
  <si>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</si>
  <si>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</si>
  <si>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</si>
  <si>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</si>
  <si>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</si>
  <si>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</si>
  <si>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</si>
  <si>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</si>
  <si>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</si>
  <si>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</si>
  <si>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</si>
  <si>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</si>
  <si>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</si>
  <si>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</si>
  <si>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</si>
  <si>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</si>
  <si>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</si>
  <si>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</si>
  <si>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</si>
  <si>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</si>
  <si>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</si>
  <si>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</si>
  <si>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</si>
  <si>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</si>
  <si>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</si>
  <si>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</si>
  <si>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</si>
  <si>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</si>
  <si>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</si>
  <si>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</si>
  <si>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</si>
  <si>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</si>
  <si>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</si>
  <si>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</si>
  <si>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</si>
  <si>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</si>
  <si>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</si>
  <si>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</si>
  <si>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</si>
  <si>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</si>
  <si>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</si>
  <si>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</si>
  <si>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</si>
  <si>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</si>
  <si>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</si>
  <si>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</si>
  <si>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</si>
  <si>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</si>
  <si>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</si>
  <si>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</si>
  <si>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</si>
  <si>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</si>
  <si>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</si>
  <si>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</si>
  <si>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</si>
  <si>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</si>
  <si>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</si>
  <si>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</si>
  <si>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</si>
  <si>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</si>
  <si>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</si>
  <si>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</si>
  <si>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</si>
  <si>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</si>
  <si>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</si>
  <si>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</si>
  <si>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</si>
  <si>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</si>
  <si>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</si>
  <si>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</si>
  <si>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</si>
  <si>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</si>
  <si>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</si>
  <si>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</si>
  <si>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</si>
  <si>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</si>
  <si>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</si>
  <si>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</si>
  <si>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</si>
  <si>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</si>
  <si>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</si>
  <si>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</si>
  <si>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</si>
  <si>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</si>
  <si>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</si>
  <si>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</si>
  <si>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</si>
  <si>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</si>
  <si>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</si>
  <si>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</si>
  <si>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</si>
  <si>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</si>
  <si>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</si>
  <si>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</si>
  <si>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</si>
  <si>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</si>
  <si>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</si>
  <si>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</si>
  <si>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</si>
  <si>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</si>
  <si>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</si>
  <si>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</si>
  <si>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</si>
  <si>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</si>
  <si>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</si>
  <si>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</si>
  <si>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</si>
  <si>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</si>
  <si>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</si>
  <si>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</si>
  <si>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</si>
  <si>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</si>
  <si>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</si>
  <si>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</si>
  <si>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</si>
  <si>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</si>
  <si>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</si>
  <si>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</si>
  <si>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</si>
  <si>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</si>
  <si>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</si>
  <si>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</si>
  <si>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</si>
  <si>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</si>
  <si>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</si>
  <si>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</si>
  <si>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</si>
  <si>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</si>
  <si>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</si>
  <si>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</si>
  <si>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</si>
  <si>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</si>
  <si>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</si>
  <si>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</si>
  <si>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</si>
  <si>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</si>
  <si>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</si>
  <si>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</si>
  <si>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</si>
  <si>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</si>
  <si>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</si>
  <si>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</si>
  <si>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</si>
  <si>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</si>
  <si>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</si>
  <si>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</si>
  <si>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</si>
  <si>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</si>
  <si>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</si>
  <si>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</si>
  <si>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</si>
  <si>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</si>
  <si>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</si>
  <si>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</si>
  <si>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</si>
  <si>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</si>
  <si>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</si>
  <si>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</si>
  <si>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</si>
  <si>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</si>
  <si>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</si>
  <si>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</si>
  <si>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</si>
  <si>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</si>
  <si>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</si>
  <si>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</si>
  <si>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</si>
  <si>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</si>
  <si>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</si>
  <si>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</si>
  <si>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</si>
  <si>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</si>
  <si>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</si>
  <si>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</si>
  <si>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</si>
  <si>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</si>
  <si>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</si>
  <si>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</si>
  <si>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</si>
  <si>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</si>
  <si>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</si>
  <si>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</si>
  <si>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</si>
  <si>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</si>
  <si>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</si>
  <si>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</si>
  <si>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</si>
  <si>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</si>
  <si>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</si>
  <si>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</si>
  <si>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</si>
  <si>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</si>
  <si>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</si>
  <si>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</si>
  <si>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</si>
  <si>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</si>
  <si>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</si>
  <si>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</si>
  <si>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</si>
  <si>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</si>
  <si>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</si>
  <si>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</si>
  <si>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</si>
  <si>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</si>
  <si>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</si>
  <si>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</si>
  <si>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</si>
  <si>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</si>
  <si>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</si>
  <si>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</si>
  <si>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</si>
  <si>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</si>
  <si>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</si>
  <si>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</si>
  <si>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</si>
  <si>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</si>
  <si>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</si>
  <si>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</si>
  <si>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</si>
  <si>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</si>
  <si>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</si>
  <si>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</si>
  <si>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</si>
  <si>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</si>
  <si>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</si>
  <si>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</si>
  <si>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</si>
  <si>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</si>
  <si>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</si>
  <si>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</si>
  <si>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</si>
  <si>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</si>
  <si>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</si>
  <si>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</si>
  <si>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</si>
  <si>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</si>
  <si>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</si>
  <si>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</si>
  <si>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</si>
  <si>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</si>
  <si>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</si>
  <si>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</si>
  <si>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</si>
  <si>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</si>
  <si>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</si>
  <si>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</si>
  <si>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</si>
  <si>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</si>
  <si>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</si>
  <si>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</si>
  <si>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</si>
  <si>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</si>
  <si>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</si>
  <si>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</si>
  <si>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</si>
  <si>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</si>
  <si>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</si>
  <si>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</si>
  <si>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</si>
  <si>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</si>
  <si>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</si>
  <si>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</si>
  <si>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</si>
  <si>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</si>
  <si>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</si>
  <si>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</si>
  <si>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</si>
  <si>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</si>
  <si>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</si>
  <si>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</si>
  <si>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</si>
  <si>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</si>
  <si>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</si>
  <si>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</si>
  <si>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</si>
  <si>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</si>
  <si>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</si>
  <si>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</si>
  <si>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</si>
  <si>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</si>
  <si>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</si>
  <si>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</si>
  <si>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</si>
  <si>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</si>
  <si>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</si>
  <si>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</si>
  <si>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</si>
  <si>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</si>
  <si>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</si>
  <si>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</si>
  <si>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</si>
  <si>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</si>
  <si>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</si>
  <si>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</si>
  <si>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</si>
  <si>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</si>
  <si>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</si>
  <si>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</si>
  <si>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</si>
  <si>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</si>
  <si>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</si>
  <si>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</si>
  <si>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</si>
  <si>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</si>
  <si>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</si>
  <si>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</si>
  <si>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</si>
  <si>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</si>
  <si>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</si>
  <si>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</si>
  <si>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</si>
  <si>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</si>
  <si>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</si>
  <si>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</si>
  <si>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</si>
  <si>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</si>
  <si>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</si>
  <si>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</si>
  <si>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</si>
  <si>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</si>
  <si>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</si>
  <si>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</si>
  <si>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</si>
  <si>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</si>
  <si>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</si>
  <si>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</si>
  <si>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</si>
  <si>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</si>
  <si>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</si>
  <si>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</si>
  <si>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</si>
  <si>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</si>
  <si>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</si>
  <si>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</si>
  <si>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</si>
  <si>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</si>
  <si>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</si>
  <si>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</si>
  <si>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</si>
  <si>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</si>
  <si>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</si>
  <si>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</si>
  <si>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</si>
  <si>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</si>
  <si>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</si>
  <si>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</si>
  <si>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</si>
  <si>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</si>
  <si>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</si>
  <si>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</si>
  <si>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</si>
  <si>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</si>
  <si>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</si>
  <si>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</si>
  <si>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</si>
  <si>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</si>
  <si>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</si>
  <si>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</si>
  <si>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</si>
  <si>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</si>
  <si>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</si>
  <si>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</si>
  <si>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</si>
  <si>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</si>
  <si>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</si>
  <si>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</si>
  <si>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</si>
  <si>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</si>
  <si>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</si>
  <si>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</si>
  <si>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</si>
  <si>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</si>
  <si>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</si>
  <si>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</si>
  <si>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</si>
  <si>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</si>
  <si>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</si>
  <si>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</si>
  <si>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</si>
  <si>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</si>
  <si>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</si>
  <si>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</si>
  <si>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</si>
  <si>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</si>
  <si>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</si>
  <si>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</si>
  <si>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</si>
  <si>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</si>
  <si>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</si>
  <si>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</si>
  <si>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</si>
  <si>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</si>
  <si>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</si>
  <si>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</si>
  <si>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</si>
  <si>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</si>
  <si>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</si>
  <si>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</si>
  <si>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</si>
  <si>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</si>
  <si>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</si>
  <si>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</si>
  <si>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</si>
  <si>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</si>
  <si>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</si>
  <si>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</si>
  <si>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</si>
  <si>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</si>
  <si>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</si>
  <si>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</si>
  <si>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</si>
  <si>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</si>
  <si>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</si>
  <si>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</si>
  <si>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</si>
  <si>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</si>
  <si>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</si>
  <si>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</si>
  <si>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</si>
  <si>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</si>
  <si>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</si>
  <si>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</si>
  <si>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</si>
  <si>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</si>
  <si>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</si>
  <si>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</si>
  <si>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</si>
  <si>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</si>
  <si>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</si>
  <si>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</si>
  <si>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</si>
  <si>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</si>
  <si>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</si>
  <si>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</si>
  <si>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</si>
  <si>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</si>
  <si>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</si>
  <si>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</si>
  <si>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</si>
  <si>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</si>
  <si>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</si>
  <si>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</si>
  <si>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</si>
  <si>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</si>
  <si>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</si>
  <si>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</si>
  <si>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</si>
  <si>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</si>
  <si>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</si>
  <si>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</si>
  <si>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</si>
  <si>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</si>
  <si>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</si>
  <si>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</si>
  <si>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</si>
  <si>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</si>
  <si>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</si>
  <si>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</si>
  <si>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</si>
  <si>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</si>
  <si>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</si>
  <si>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</si>
  <si>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</si>
  <si>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</si>
  <si>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</si>
  <si>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</si>
  <si>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</si>
  <si>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</si>
  <si>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</si>
  <si>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</si>
  <si>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</si>
  <si>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</si>
  <si>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</si>
  <si>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</si>
  <si>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</si>
  <si>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</si>
  <si>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</si>
  <si>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</si>
  <si>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</si>
  <si>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</si>
  <si>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</si>
  <si>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</si>
  <si>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</si>
  <si>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</si>
  <si>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</si>
  <si>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</si>
  <si>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</si>
  <si>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</si>
  <si>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</si>
  <si>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</si>
  <si>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</si>
  <si>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</si>
  <si>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</si>
  <si>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</si>
  <si>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</si>
  <si>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</si>
  <si>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</si>
  <si>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</si>
  <si>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</si>
  <si>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</si>
  <si>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</si>
  <si>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</si>
  <si>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</si>
  <si>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</si>
  <si>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</si>
  <si>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</si>
  <si>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</si>
  <si>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</si>
  <si>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</si>
  <si>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</si>
  <si>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</si>
  <si>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</si>
  <si>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</si>
  <si>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</si>
  <si>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</si>
  <si>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</si>
  <si>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</si>
  <si>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</si>
  <si>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</si>
  <si>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</si>
  <si>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</si>
  <si>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</si>
  <si>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</si>
  <si>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</si>
  <si>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</si>
  <si>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</si>
  <si>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</si>
  <si>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</si>
  <si>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</si>
  <si>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</si>
  <si>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</si>
  <si>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</si>
  <si>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</si>
  <si>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</si>
  <si>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</si>
  <si>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</si>
  <si>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</si>
  <si>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</si>
  <si>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</si>
  <si>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</si>
  <si>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</si>
  <si>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</si>
  <si>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</si>
  <si>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</si>
  <si>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</si>
  <si>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</si>
  <si>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</si>
  <si>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</si>
  <si>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</si>
  <si>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</si>
  <si>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</si>
  <si>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</si>
  <si>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</si>
  <si>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</si>
  <si>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</si>
  <si>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</si>
  <si>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</si>
  <si>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</si>
  <si>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</si>
  <si>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</si>
  <si>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</si>
  <si>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</si>
  <si>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</si>
  <si>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</si>
  <si>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</si>
  <si>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</si>
  <si>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</si>
  <si>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</si>
  <si>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</si>
  <si>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</si>
  <si>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</si>
  <si>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</si>
  <si>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</si>
  <si>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</si>
  <si>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</si>
  <si>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</si>
  <si>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</si>
  <si>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</si>
  <si>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</si>
  <si>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</si>
  <si>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</si>
  <si>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</si>
  <si>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</si>
  <si>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</si>
  <si>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</si>
  <si>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</si>
  <si>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</si>
  <si>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</si>
  <si>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</si>
  <si>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</si>
  <si>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</si>
  <si>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</si>
  <si>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</si>
  <si>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</si>
  <si>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</si>
  <si>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</si>
  <si>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</si>
  <si>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</si>
  <si>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</si>
  <si>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</si>
  <si>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</si>
  <si>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</si>
  <si>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</si>
  <si>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</si>
  <si>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</si>
  <si>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</si>
  <si>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</si>
  <si>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</si>
  <si>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</si>
  <si>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</si>
  <si>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</si>
  <si>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</si>
  <si>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</si>
  <si>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</si>
  <si>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</si>
  <si>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</si>
  <si>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</si>
  <si>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</si>
  <si>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</si>
  <si>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</si>
  <si>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</si>
  <si>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</si>
  <si>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</si>
  <si>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</si>
  <si>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</si>
  <si>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</si>
  <si>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</si>
  <si>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</si>
  <si>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</si>
  <si>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</si>
  <si>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</si>
  <si>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</si>
  <si>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</si>
  <si>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</si>
  <si>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</si>
  <si>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</si>
  <si>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</si>
  <si>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</si>
  <si>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</si>
  <si>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</si>
  <si>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</si>
  <si>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</si>
  <si>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</si>
  <si>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</si>
  <si>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</si>
  <si>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</si>
  <si>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</si>
  <si>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</si>
  <si>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</si>
  <si>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</si>
  <si>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</si>
  <si>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</si>
  <si>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</si>
  <si>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</si>
  <si>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</si>
  <si>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</si>
  <si>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</si>
  <si>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</si>
  <si>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</si>
  <si>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</si>
  <si>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</si>
  <si>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</si>
  <si>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</si>
  <si>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</si>
  <si>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</si>
  <si>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</si>
  <si>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</si>
  <si>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</si>
  <si>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</si>
  <si>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</si>
  <si>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</si>
  <si>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</si>
  <si>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</si>
  <si>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</si>
  <si>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</si>
  <si>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</si>
  <si>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</si>
  <si>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</si>
  <si>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</si>
  <si>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</si>
  <si>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</si>
  <si>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</si>
  <si>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</si>
  <si>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</si>
  <si>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</si>
  <si>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</si>
  <si>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</si>
  <si>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</si>
  <si>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</si>
  <si>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</si>
  <si>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</si>
  <si>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</si>
  <si>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</si>
  <si>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</si>
  <si>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</si>
  <si>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</si>
  <si>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</si>
  <si>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</si>
  <si>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</si>
  <si>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</si>
  <si>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</si>
  <si>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</si>
  <si>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</si>
  <si>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</si>
  <si>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</si>
  <si>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</si>
  <si>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</si>
  <si>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</si>
  <si>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</si>
  <si>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</si>
  <si>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</si>
  <si>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</si>
  <si>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</si>
  <si>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</si>
  <si>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</si>
  <si>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</si>
  <si>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</si>
  <si>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</si>
  <si>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</si>
  <si>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</si>
  <si>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</si>
  <si>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</si>
  <si>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</si>
  <si>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</si>
  <si>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</si>
  <si>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</si>
  <si>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</si>
  <si>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</si>
  <si>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</si>
  <si>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</si>
  <si>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</si>
  <si>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</si>
  <si>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</si>
  <si>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</si>
  <si>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</si>
  <si>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</si>
  <si>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</si>
  <si>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</si>
  <si>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</si>
  <si>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</si>
  <si>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</si>
  <si>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</si>
  <si>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</si>
  <si>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</si>
  <si>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</si>
  <si>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</si>
  <si>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</si>
  <si>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</si>
  <si>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</si>
  <si>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</si>
  <si>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</si>
  <si>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</si>
  <si>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</si>
  <si>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</si>
  <si>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</si>
  <si>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</si>
  <si>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</si>
  <si>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</si>
  <si>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</si>
  <si>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</si>
  <si>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</si>
  <si>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</si>
  <si>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</si>
  <si>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</si>
  <si>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</si>
  <si>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</si>
  <si>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</si>
  <si>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</si>
  <si>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</si>
  <si>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</si>
  <si>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</si>
  <si>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</si>
  <si>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</si>
  <si>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</si>
  <si>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</si>
  <si>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</si>
  <si>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</si>
  <si>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</si>
  <si>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</si>
  <si>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</si>
  <si>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</si>
  <si>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</si>
  <si>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</si>
  <si>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</si>
  <si>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</si>
  <si>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</si>
  <si>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</si>
  <si>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</si>
  <si>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</si>
  <si>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</si>
  <si>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</si>
  <si>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</si>
  <si>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</si>
  <si>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</si>
  <si>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</si>
  <si>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</si>
  <si>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</si>
  <si>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</si>
  <si>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</si>
  <si>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</si>
  <si>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</si>
  <si>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</si>
  <si>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</si>
  <si>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</si>
  <si>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</si>
  <si>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</si>
  <si>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</si>
  <si>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</si>
  <si>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</si>
  <si>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</si>
  <si>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</si>
  <si>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</si>
  <si>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</si>
  <si>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</si>
  <si>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</si>
  <si>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</si>
  <si>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</si>
  <si>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</si>
  <si>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</si>
  <si>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</si>
  <si>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</si>
  <si>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</si>
  <si>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</si>
  <si>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</si>
  <si>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</si>
  <si>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</si>
  <si>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</si>
  <si>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</si>
  <si>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</si>
  <si>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</si>
  <si>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</si>
  <si>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</si>
  <si>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</si>
  <si>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</si>
  <si>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</si>
  <si>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</si>
  <si>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</si>
  <si>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</si>
  <si>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</si>
  <si>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</si>
  <si>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</si>
  <si>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</si>
  <si>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</si>
  <si>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</si>
  <si>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</si>
  <si>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</si>
  <si>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</si>
  <si>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</si>
  <si>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</si>
  <si>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</si>
  <si>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</si>
  <si>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</si>
  <si>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</si>
  <si>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</si>
  <si>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</si>
  <si>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</si>
  <si>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</si>
  <si>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</si>
  <si>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</si>
  <si>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</si>
  <si>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</si>
  <si>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</si>
  <si>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</si>
  <si>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</si>
  <si>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</si>
  <si>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</si>
  <si>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</si>
  <si>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</si>
  <si>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</si>
  <si>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</si>
  <si>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</si>
  <si>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</si>
  <si>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</si>
  <si>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</si>
  <si>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</si>
  <si>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</si>
  <si>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</si>
  <si>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</si>
  <si>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</si>
  <si>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</si>
  <si>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</si>
  <si>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</si>
  <si>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</si>
  <si>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</si>
  <si>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</si>
  <si>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</si>
  <si>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</si>
  <si>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</si>
  <si>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</si>
  <si>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</si>
  <si>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</si>
  <si>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</si>
  <si>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</si>
  <si>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</si>
  <si>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</si>
  <si>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</si>
  <si>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</si>
  <si>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</si>
  <si>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</si>
  <si>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</si>
  <si>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</si>
  <si>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</si>
  <si>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</si>
  <si>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</si>
  <si>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</si>
  <si>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</si>
  <si>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</si>
  <si>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</si>
  <si>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</si>
  <si>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</si>
  <si>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</si>
  <si>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</si>
  <si>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</si>
  <si>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</si>
  <si>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</si>
  <si>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</si>
  <si>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</si>
  <si>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</si>
  <si>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</si>
  <si>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</si>
  <si>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</si>
  <si>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</si>
  <si>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</si>
  <si>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</si>
  <si>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</si>
  <si>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</si>
  <si>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</si>
  <si>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</si>
  <si>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</si>
  <si>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</si>
  <si>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</si>
  <si>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</si>
  <si>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</si>
  <si>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</si>
  <si>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</si>
  <si>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</si>
  <si>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</si>
  <si>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</si>
  <si>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</si>
  <si>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</si>
  <si>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</si>
  <si>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</si>
  <si>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</si>
  <si>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</si>
  <si>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</si>
  <si>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</si>
  <si>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</si>
  <si>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</si>
  <si>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</si>
  <si>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</si>
  <si>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</si>
  <si>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</si>
  <si>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</si>
  <si>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</si>
  <si>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</si>
  <si>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</si>
  <si>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</si>
  <si>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</si>
  <si>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</si>
  <si>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</si>
  <si>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</si>
  <si>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</si>
  <si>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</si>
  <si>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</si>
  <si>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</si>
  <si>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</si>
  <si>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</si>
  <si>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</si>
  <si>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</si>
  <si>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</si>
  <si>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</si>
  <si>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</si>
  <si>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</si>
  <si>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</si>
  <si>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</si>
  <si>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</si>
  <si>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</si>
  <si>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</si>
  <si>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</si>
  <si>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</si>
  <si>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</si>
  <si>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</si>
  <si>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</si>
  <si>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</si>
  <si>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</si>
  <si>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</si>
  <si>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</si>
  <si>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</si>
  <si>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</si>
  <si>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</si>
  <si>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</si>
  <si>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</si>
  <si>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</si>
  <si>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</si>
  <si>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</si>
  <si>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</si>
  <si>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</si>
  <si>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</si>
  <si>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</si>
  <si>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</si>
  <si>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</si>
  <si>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</si>
  <si>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</si>
  <si>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</si>
  <si>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</si>
  <si>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</si>
  <si>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</si>
  <si>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</si>
  <si>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</si>
  <si>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</si>
  <si>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</si>
  <si>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</si>
  <si>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</si>
  <si>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</si>
  <si>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</si>
  <si>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</si>
  <si>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</si>
  <si>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</si>
  <si>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</si>
  <si>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</si>
  <si>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</si>
  <si>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</si>
  <si>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</si>
  <si>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</si>
  <si>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</si>
  <si>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</si>
  <si>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</si>
  <si>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</si>
  <si>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</si>
  <si>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</si>
  <si>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</si>
  <si>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</si>
  <si>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</si>
  <si>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</si>
  <si>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</si>
  <si>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</si>
  <si>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</si>
  <si>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</si>
  <si>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</si>
  <si>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</si>
  <si>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</si>
  <si>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</si>
  <si>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</si>
  <si>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</si>
  <si>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</si>
  <si>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</si>
  <si>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</si>
  <si>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</si>
  <si>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</si>
  <si>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</si>
  <si>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</si>
  <si>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</si>
  <si>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</si>
  <si>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</si>
  <si>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</si>
  <si>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</si>
  <si>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</si>
  <si>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</si>
  <si>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</si>
  <si>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</si>
  <si>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</si>
  <si>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</si>
  <si>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</si>
  <si>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</si>
  <si>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</si>
  <si>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</si>
  <si>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</si>
  <si>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</si>
  <si>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</si>
  <si>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</si>
  <si>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</si>
  <si>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</si>
  <si>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</si>
  <si>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</si>
  <si>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</si>
  <si>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</si>
  <si>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</si>
  <si>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</si>
  <si>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</si>
  <si>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</si>
  <si>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</si>
  <si>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</si>
  <si>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</si>
  <si>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</si>
  <si>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</si>
  <si>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</si>
  <si>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</si>
  <si>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</si>
  <si>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</si>
  <si>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</si>
  <si>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</si>
  <si>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</si>
  <si>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</si>
  <si>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</si>
  <si>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</si>
  <si>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</si>
  <si>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</si>
  <si>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</si>
  <si>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</si>
  <si>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</si>
  <si>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</si>
  <si>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</si>
  <si>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</si>
  <si>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</si>
  <si>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</si>
  <si>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</si>
  <si>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</si>
  <si>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</si>
  <si>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</si>
  <si>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</si>
  <si>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</si>
  <si>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</si>
  <si>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</si>
  <si>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</si>
  <si>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</si>
  <si>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</si>
  <si>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</si>
  <si>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</si>
  <si>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</si>
  <si>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</si>
  <si>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</si>
  <si>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</si>
  <si>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</si>
  <si>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</si>
  <si>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</si>
  <si>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</si>
  <si>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</si>
  <si>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</si>
  <si>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</si>
  <si>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</si>
  <si>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</si>
  <si>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</si>
  <si>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</si>
  <si>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</si>
  <si>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</si>
  <si>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</si>
  <si>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</si>
  <si>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</si>
  <si>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</si>
  <si>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</si>
  <si>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</si>
  <si>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</si>
  <si>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</si>
  <si>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</si>
  <si>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</si>
  <si>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</si>
  <si>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</si>
  <si>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</si>
  <si>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</si>
  <si>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</si>
  <si>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</si>
  <si>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</si>
  <si>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</si>
  <si>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</si>
  <si>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</si>
  <si>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</si>
  <si>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</si>
  <si>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</si>
  <si>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</si>
  <si>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</si>
  <si>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</si>
  <si>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</si>
  <si>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</si>
  <si>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</si>
  <si>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</si>
  <si>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</si>
  <si>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</si>
  <si>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</si>
  <si>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</si>
  <si>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</si>
  <si>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</si>
  <si>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</si>
  <si>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</si>
  <si>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</si>
  <si>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</si>
  <si>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</si>
  <si>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</si>
  <si>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</si>
  <si>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</si>
  <si>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</si>
  <si>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</si>
  <si>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</si>
  <si>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</si>
  <si>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</si>
  <si>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</si>
  <si>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</si>
  <si>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</si>
  <si>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</si>
  <si>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</si>
  <si>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</si>
  <si>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</si>
  <si>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</si>
  <si>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</si>
  <si>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</si>
  <si>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</si>
  <si>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</si>
  <si>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</si>
  <si>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</si>
  <si>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</si>
  <si>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</si>
  <si>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</si>
  <si>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</si>
  <si>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</si>
  <si>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</si>
  <si>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</si>
  <si>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</si>
  <si>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</si>
  <si>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</si>
  <si>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</si>
  <si>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</si>
  <si>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</si>
  <si>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</si>
  <si>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</si>
  <si>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</si>
  <si>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</si>
  <si>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</si>
  <si>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</si>
  <si>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</si>
  <si>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</si>
  <si>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</si>
  <si>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</si>
  <si>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</si>
  <si>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</si>
  <si>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</si>
  <si>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</si>
  <si>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</si>
  <si>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</si>
  <si>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</si>
  <si>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</si>
  <si>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</si>
  <si>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</si>
  <si>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</si>
  <si>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</si>
  <si>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</si>
  <si>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</si>
  <si>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</si>
  <si>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</si>
  <si>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</si>
  <si>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</si>
  <si>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</si>
  <si>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</si>
  <si>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</si>
  <si>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</si>
  <si>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</si>
  <si>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</si>
  <si>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</si>
  <si>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</si>
  <si>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</si>
  <si>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</si>
  <si>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</si>
  <si>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</si>
  <si>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</si>
  <si>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</si>
  <si>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</si>
  <si>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</si>
  <si>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</si>
  <si>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</si>
  <si>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</si>
  <si>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</si>
  <si>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</si>
  <si>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</si>
  <si>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</si>
  <si>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</si>
  <si>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</si>
  <si>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</si>
  <si>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</si>
  <si>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</si>
  <si>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</si>
  <si>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</si>
  <si>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</si>
  <si>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</si>
  <si>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</si>
  <si>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</si>
  <si>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</si>
  <si>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</si>
  <si>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</si>
  <si>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</si>
  <si>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</si>
  <si>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</si>
  <si>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</si>
  <si>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</si>
  <si>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</si>
  <si>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</si>
  <si>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</si>
  <si>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</si>
  <si>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</si>
  <si>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</si>
  <si>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</si>
  <si>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</si>
  <si>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</si>
  <si>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</si>
  <si>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</si>
  <si>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</si>
  <si>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</si>
  <si>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</si>
  <si>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</si>
  <si>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</si>
  <si>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</si>
  <si>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</si>
  <si>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</si>
  <si>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</si>
  <si>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</si>
  <si>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</si>
  <si>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</si>
  <si>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</si>
  <si>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</si>
  <si>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</si>
  <si>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</si>
  <si>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</si>
  <si>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</si>
  <si>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</si>
  <si>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</si>
  <si>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</si>
  <si>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</si>
  <si>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</si>
  <si>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</si>
  <si>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</si>
  <si>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</si>
  <si>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</si>
  <si>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</si>
  <si>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</si>
  <si>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</si>
  <si>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</si>
  <si>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</si>
  <si>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</si>
  <si>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</si>
  <si>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</si>
  <si>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</si>
  <si>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</si>
  <si>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</si>
  <si>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</si>
  <si>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</si>
  <si>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</si>
  <si>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</si>
  <si>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</si>
  <si>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</si>
  <si>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</si>
  <si>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</si>
  <si>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</si>
  <si>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</si>
  <si>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</si>
  <si>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</si>
  <si>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</si>
  <si>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</si>
  <si>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</si>
  <si>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</si>
  <si>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</si>
  <si>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</si>
  <si>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</si>
  <si>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</si>
  <si>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</si>
  <si>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</si>
  <si>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</si>
  <si>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</si>
  <si>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</si>
  <si>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</si>
  <si>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</si>
  <si>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</si>
  <si>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</si>
  <si>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</si>
  <si>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</si>
  <si>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</si>
  <si>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</si>
  <si>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</si>
  <si>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</si>
  <si>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</si>
  <si>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</si>
  <si>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</si>
  <si>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</si>
  <si>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</si>
  <si>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</si>
  <si>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</si>
  <si>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</si>
  <si>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</si>
  <si>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</si>
  <si>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</si>
  <si>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</si>
  <si>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</si>
  <si>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</si>
  <si>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</si>
  <si>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</si>
  <si>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</si>
  <si>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</si>
  <si>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</si>
  <si>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</si>
  <si>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</si>
  <si>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</si>
  <si>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</si>
  <si>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</si>
  <si>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</si>
  <si>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</si>
  <si>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</si>
  <si>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</si>
  <si>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</si>
  <si>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</si>
  <si>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</si>
  <si>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</si>
  <si>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</si>
  <si>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</si>
  <si>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</si>
  <si>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</si>
  <si>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</si>
  <si>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</si>
  <si>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</si>
  <si>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</si>
  <si>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</si>
  <si>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</si>
  <si>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</si>
  <si>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</si>
  <si>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</si>
  <si>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</si>
  <si>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</si>
  <si>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</si>
  <si>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</si>
  <si>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</si>
  <si>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</si>
  <si>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</si>
  <si>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</si>
  <si>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</si>
  <si>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</si>
  <si>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</si>
  <si>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</si>
  <si>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</si>
  <si>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</si>
  <si>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</si>
  <si>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</si>
  <si>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</si>
  <si>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</si>
  <si>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</si>
  <si>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</si>
  <si>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</si>
  <si>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</si>
  <si>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</si>
  <si>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</si>
  <si>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</si>
  <si>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</si>
  <si>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</si>
  <si>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</si>
  <si>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</si>
  <si>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</si>
  <si>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</si>
  <si>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</si>
  <si>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</si>
  <si>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</si>
  <si>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</si>
  <si>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</si>
  <si>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</si>
  <si>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</si>
  <si>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</si>
  <si>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</si>
  <si>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</si>
  <si>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</si>
  <si>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</si>
  <si>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</si>
  <si>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</si>
  <si>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</si>
  <si>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</si>
  <si>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</si>
  <si>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</si>
  <si>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</si>
  <si>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</si>
  <si>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</si>
  <si>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</si>
  <si>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</si>
  <si>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</si>
  <si>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</si>
  <si>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</si>
  <si>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</si>
  <si>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</si>
  <si>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</si>
  <si>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</si>
  <si>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</si>
  <si>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</si>
  <si>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</si>
  <si>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</si>
  <si>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</si>
  <si>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</si>
  <si>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</si>
  <si>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</si>
  <si>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</si>
  <si>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</si>
  <si>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</si>
  <si>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</si>
  <si>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</si>
  <si>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</si>
  <si>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</si>
  <si>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</si>
  <si>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</si>
  <si>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</si>
  <si>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</si>
  <si>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</si>
  <si>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</si>
  <si>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</si>
  <si>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</si>
  <si>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</si>
  <si>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</si>
  <si>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</si>
  <si>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</si>
  <si>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</si>
  <si>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</si>
  <si>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</si>
  <si>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</si>
  <si>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</si>
  <si>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</si>
  <si>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</si>
  <si>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</si>
  <si>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</si>
  <si>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</si>
  <si>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</si>
  <si>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</si>
  <si>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</si>
  <si>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</si>
  <si>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</si>
  <si>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</si>
  <si>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</si>
  <si>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</si>
  <si>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</si>
  <si>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</si>
  <si>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</si>
  <si>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</si>
  <si>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</si>
  <si>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</si>
  <si>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</si>
  <si>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</si>
  <si>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</si>
  <si>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</si>
  <si>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</si>
  <si>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</si>
  <si>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</si>
  <si>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</si>
  <si>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</si>
  <si>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</si>
  <si>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</si>
  <si>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</si>
  <si>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</si>
  <si>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</si>
  <si>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</si>
  <si>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</si>
  <si>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</si>
  <si>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</si>
  <si>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</si>
  <si>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</si>
  <si>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</si>
  <si>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</si>
  <si>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</si>
  <si>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</si>
  <si>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</si>
  <si>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</si>
  <si>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</si>
  <si>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</si>
  <si>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</si>
  <si>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</si>
  <si>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</si>
  <si>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</si>
  <si>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</si>
  <si>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</si>
  <si>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</si>
  <si>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</si>
  <si>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</si>
  <si>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</si>
  <si>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</si>
  <si>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</si>
  <si>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</si>
  <si>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</si>
  <si>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</si>
  <si>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</si>
  <si>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</si>
  <si>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</si>
  <si>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</si>
  <si>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</si>
  <si>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</si>
  <si>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</si>
  <si>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</si>
  <si>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</si>
  <si>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</si>
  <si>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</si>
  <si>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</si>
  <si>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</si>
  <si>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</si>
  <si>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</si>
  <si>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</si>
  <si>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</si>
  <si>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</si>
  <si>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</si>
  <si>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</si>
  <si>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</si>
  <si>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</si>
  <si>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</si>
  <si>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</si>
  <si>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</si>
  <si>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</si>
  <si>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</si>
  <si>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</si>
  <si>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</si>
  <si>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</si>
  <si>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</si>
  <si>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</si>
  <si>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</si>
  <si>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</si>
  <si>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</si>
  <si>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</si>
  <si>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</si>
  <si>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</si>
  <si>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</si>
  <si>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</si>
  <si>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</si>
  <si>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</si>
  <si>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</si>
  <si>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</si>
  <si>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</si>
  <si>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</si>
  <si>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</si>
  <si>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</si>
  <si>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</si>
  <si>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</si>
  <si>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</si>
  <si>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</si>
  <si>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</si>
  <si>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</si>
  <si>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</si>
  <si>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</si>
  <si>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</si>
  <si>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</si>
  <si>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</si>
  <si>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</si>
  <si>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</si>
  <si>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</si>
  <si>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</si>
  <si>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</si>
  <si>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</si>
  <si>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</si>
  <si>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</si>
  <si>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</si>
  <si>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</si>
  <si>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</si>
  <si>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</si>
  <si>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</si>
  <si>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</si>
  <si>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</si>
  <si>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</si>
  <si>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</si>
  <si>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</si>
  <si>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</si>
  <si>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</si>
  <si>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</si>
  <si>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</si>
  <si>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</si>
  <si>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</si>
  <si>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</si>
  <si>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</si>
  <si>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</si>
  <si>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</si>
  <si>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</si>
  <si>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</si>
  <si>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</si>
  <si>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</si>
  <si>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</si>
  <si>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</si>
  <si>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</si>
  <si>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</si>
  <si>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</si>
  <si>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</si>
  <si>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</si>
  <si>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</si>
  <si>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</si>
  <si>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</si>
  <si>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</si>
  <si>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</si>
  <si>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</si>
  <si>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</si>
  <si>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</si>
  <si>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</si>
  <si>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</si>
  <si>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</si>
  <si>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</si>
  <si>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</si>
  <si>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</si>
  <si>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</si>
  <si>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</si>
  <si>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</si>
  <si>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</si>
  <si>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</si>
  <si>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</si>
  <si>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</si>
  <si>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</si>
  <si>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</si>
  <si>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</si>
  <si>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</si>
  <si>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</si>
  <si>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</si>
  <si>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</si>
  <si>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</si>
  <si>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</si>
  <si>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</si>
  <si>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</si>
  <si>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</si>
  <si>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</si>
  <si>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</si>
  <si>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</si>
  <si>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</si>
  <si>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</si>
  <si>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</si>
  <si>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</si>
  <si>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</si>
  <si>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</si>
  <si>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</si>
  <si>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</si>
  <si>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</si>
  <si>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</si>
  <si>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</si>
  <si>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</si>
  <si>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</si>
  <si>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</si>
  <si>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</si>
  <si>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</si>
  <si>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</si>
  <si>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</si>
  <si>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</si>
  <si>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</si>
  <si>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</si>
  <si>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</si>
  <si>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</si>
  <si>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</si>
  <si>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</si>
  <si>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</si>
  <si>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</si>
  <si>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</si>
  <si>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</si>
  <si>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</si>
  <si>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</si>
  <si>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</si>
  <si>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</si>
  <si>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</si>
  <si>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</si>
  <si>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</si>
  <si>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</si>
  <si>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</si>
  <si>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</si>
  <si>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</si>
  <si>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</si>
  <si>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</si>
  <si>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</si>
  <si>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</si>
  <si>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</si>
  <si>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</si>
  <si>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</si>
  <si>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</si>
  <si>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</si>
  <si>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</si>
  <si>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</si>
  <si>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</si>
  <si>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</si>
  <si>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</si>
  <si>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</si>
  <si>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</si>
  <si>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</si>
  <si>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</si>
  <si>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</si>
  <si>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</si>
  <si>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</si>
  <si>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</si>
  <si>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</si>
  <si>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</si>
  <si>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</si>
  <si>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</si>
  <si>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</si>
  <si>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</si>
  <si>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</si>
  <si>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</si>
  <si>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</si>
  <si>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</si>
  <si>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</si>
  <si>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</si>
  <si>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</si>
  <si>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</si>
  <si>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</si>
  <si>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</si>
  <si>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</si>
  <si>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</si>
  <si>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</si>
  <si>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</si>
  <si>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</si>
  <si>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</si>
  <si>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</si>
  <si>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</si>
  <si>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</si>
  <si>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</si>
  <si>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</si>
  <si>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</si>
  <si>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</si>
  <si>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</si>
  <si>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</si>
  <si>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</si>
  <si>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</si>
  <si>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</si>
  <si>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</si>
  <si>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</si>
  <si>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</si>
  <si>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</si>
  <si>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</si>
  <si>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</si>
  <si>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</si>
  <si>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</si>
  <si>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</si>
  <si>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</si>
  <si>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</si>
  <si>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</si>
  <si>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</si>
  <si>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</si>
  <si>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</si>
  <si>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</si>
  <si>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</si>
  <si>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</si>
  <si>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</si>
  <si>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</si>
  <si>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</si>
  <si>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</si>
  <si>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</si>
  <si>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</si>
  <si>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</si>
  <si>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</si>
  <si>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</si>
  <si>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</si>
  <si>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</si>
  <si>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</si>
  <si>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</si>
  <si>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</si>
  <si>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</si>
  <si>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</si>
  <si>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</si>
  <si>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</si>
  <si>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</si>
  <si>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</si>
  <si>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</si>
  <si>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</si>
  <si>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</si>
  <si>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</si>
  <si>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</si>
  <si>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</si>
  <si>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</si>
  <si>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</si>
  <si>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</si>
  <si>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</si>
  <si>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</si>
  <si>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</si>
  <si>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</si>
  <si>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</si>
  <si>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</si>
  <si>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</si>
  <si>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</si>
  <si>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</si>
  <si>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</si>
  <si>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</si>
  <si>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</si>
  <si>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</si>
  <si>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</si>
  <si>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</si>
  <si>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</si>
  <si>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</si>
  <si>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</si>
  <si>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</si>
  <si>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</si>
  <si>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</si>
  <si>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</si>
  <si>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</si>
  <si>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</si>
  <si>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</si>
  <si>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</si>
  <si>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</si>
  <si>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</si>
  <si>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</si>
  <si>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</si>
  <si>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</si>
  <si>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</si>
  <si>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</si>
  <si>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</si>
  <si>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</si>
  <si>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</si>
  <si>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</si>
  <si>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</si>
  <si>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</si>
  <si>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</si>
  <si>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</si>
  <si>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</si>
  <si>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</si>
  <si>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</si>
  <si>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</si>
  <si>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</si>
  <si>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</si>
  <si>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</si>
  <si>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</si>
  <si>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</si>
  <si>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</si>
  <si>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</si>
  <si>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</si>
  <si>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</si>
  <si>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</si>
  <si>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</si>
  <si>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</si>
  <si>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</si>
  <si>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</si>
  <si>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</si>
  <si>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</si>
  <si>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</si>
  <si>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</si>
  <si>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</si>
  <si>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</si>
  <si>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</si>
  <si>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</si>
  <si>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</si>
  <si>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</si>
  <si>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</si>
  <si>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</si>
  <si>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</si>
  <si>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</si>
  <si>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</si>
  <si>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</si>
  <si>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</si>
  <si>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</si>
  <si>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</si>
  <si>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</si>
  <si>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</si>
  <si>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</si>
  <si>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</si>
  <si>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</si>
  <si>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</si>
  <si>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</si>
  <si>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</si>
  <si>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</si>
  <si>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</si>
  <si>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</si>
  <si>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</si>
  <si>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</si>
  <si>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</si>
  <si>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</si>
  <si>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</si>
  <si>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</si>
  <si>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</si>
  <si>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</si>
  <si>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</si>
  <si>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</si>
  <si>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</si>
  <si>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</si>
  <si>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</si>
  <si>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</si>
  <si>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</si>
  <si>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</si>
  <si>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</si>
  <si>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</si>
  <si>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</si>
  <si>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</si>
  <si>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</si>
  <si>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</si>
  <si>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</si>
  <si>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</si>
  <si>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</si>
  <si>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</si>
  <si>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</si>
  <si>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</si>
  <si>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</si>
  <si>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</si>
  <si>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</si>
  <si>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</si>
  <si>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</si>
  <si>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</si>
  <si>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</si>
  <si>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</si>
  <si>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</si>
  <si>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</si>
  <si>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</si>
  <si>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</si>
  <si>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</si>
  <si>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</si>
  <si>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</si>
  <si>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</si>
  <si>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</si>
  <si>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</si>
  <si>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</si>
  <si>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</si>
  <si>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</si>
  <si>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</si>
  <si>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</si>
  <si>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</si>
  <si>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</si>
  <si>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</si>
  <si>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</si>
  <si>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</si>
  <si>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</si>
  <si>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</si>
  <si>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</si>
  <si>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</si>
  <si>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</si>
  <si>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</si>
  <si>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</si>
  <si>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</si>
  <si>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</si>
  <si>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</si>
  <si>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</si>
  <si>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</si>
  <si>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</si>
  <si>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</si>
  <si>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</si>
  <si>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</si>
  <si>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</si>
  <si>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</si>
  <si>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</si>
  <si>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</si>
  <si>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</si>
  <si>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</si>
  <si>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</si>
  <si>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</si>
  <si>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</si>
  <si>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</si>
  <si>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</si>
  <si>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</si>
  <si>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</si>
  <si>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</si>
  <si>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</si>
  <si>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</si>
  <si>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</si>
  <si>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</si>
  <si>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</si>
  <si>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</si>
  <si>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</si>
  <si>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</si>
  <si>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</si>
  <si>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</si>
  <si>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</si>
  <si>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</si>
  <si>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</si>
  <si>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</si>
  <si>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</si>
  <si>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</si>
  <si>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</si>
  <si>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</si>
  <si>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</si>
  <si>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</si>
  <si>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</si>
  <si>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</si>
  <si>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</si>
  <si>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</si>
  <si>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</si>
  <si>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</si>
  <si>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</si>
  <si>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</si>
  <si>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</si>
  <si>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</si>
  <si>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</si>
  <si>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</si>
  <si>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</si>
  <si>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</si>
  <si>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</si>
  <si>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</si>
  <si>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</si>
  <si>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</si>
  <si>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</si>
  <si>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</si>
  <si>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</si>
  <si>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</si>
  <si>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</si>
  <si>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</si>
  <si>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</si>
  <si>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</si>
  <si>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</si>
  <si>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</si>
  <si>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</si>
  <si>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</si>
  <si>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</si>
  <si>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</si>
  <si>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</si>
  <si>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</si>
  <si>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</si>
  <si>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</si>
  <si>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</si>
  <si>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</si>
  <si>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</si>
  <si>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</si>
  <si>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</si>
  <si>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</si>
  <si>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</si>
  <si>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</si>
  <si>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</si>
  <si>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</si>
  <si>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</si>
  <si>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</si>
  <si>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</si>
  <si>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</si>
  <si>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</si>
  <si>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</si>
  <si>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</si>
  <si>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</si>
  <si>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</si>
  <si>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</si>
  <si>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</si>
  <si>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</si>
  <si>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</si>
  <si>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</si>
  <si>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</si>
  <si>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</si>
  <si>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</si>
  <si>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</si>
  <si>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</si>
  <si>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</si>
  <si>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</si>
  <si>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</si>
  <si>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</si>
  <si>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</si>
  <si>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</si>
  <si>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</si>
  <si>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</si>
  <si>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</si>
  <si>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</si>
  <si>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</si>
  <si>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</si>
  <si>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</si>
  <si>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</si>
  <si>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</si>
  <si>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</si>
  <si>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</si>
  <si>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</si>
  <si>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</si>
  <si>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</si>
  <si>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</si>
  <si>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</si>
  <si>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</si>
  <si>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</si>
  <si>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</si>
  <si>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</si>
  <si>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</si>
  <si>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</si>
  <si>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</si>
  <si>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</si>
  <si>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</si>
  <si>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</si>
  <si>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</si>
  <si>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</si>
  <si>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</si>
  <si>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</si>
  <si>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</si>
  <si>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</si>
  <si>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</si>
  <si>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</si>
  <si>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</si>
  <si>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</si>
  <si>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</si>
  <si>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</si>
  <si>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</si>
  <si>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</si>
  <si>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</si>
  <si>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</si>
  <si>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</si>
  <si>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</si>
  <si>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</si>
  <si>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</si>
  <si>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</si>
  <si>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</si>
  <si>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</si>
  <si>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</si>
  <si>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</si>
  <si>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</si>
  <si>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</si>
  <si>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</si>
  <si>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</si>
  <si>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</si>
  <si>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</si>
  <si>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</si>
  <si>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</si>
  <si>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</si>
  <si>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</si>
  <si>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</si>
  <si>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</si>
  <si>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</si>
  <si>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</si>
  <si>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</si>
  <si>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</si>
  <si>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</si>
  <si>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</si>
  <si>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</si>
  <si>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</si>
  <si>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</si>
  <si>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</si>
  <si>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</si>
  <si>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</si>
  <si>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</si>
  <si>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</si>
  <si>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</si>
  <si>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</si>
  <si>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</si>
  <si>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</si>
  <si>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</si>
  <si>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</si>
  <si>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</si>
  <si>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</si>
  <si>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</si>
  <si>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</si>
  <si>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</si>
  <si>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</si>
  <si>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</si>
  <si>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</si>
  <si>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</si>
  <si>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</si>
  <si>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</si>
  <si>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</si>
  <si>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</si>
  <si>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</si>
  <si>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</si>
  <si>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</si>
  <si>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</si>
  <si>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</si>
  <si>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</si>
  <si>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</si>
  <si>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</si>
  <si>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</si>
  <si>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</si>
  <si>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</si>
  <si>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</si>
  <si>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</si>
  <si>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</si>
  <si>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</si>
  <si>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</si>
  <si>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</si>
  <si>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</si>
  <si>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</si>
  <si>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</si>
  <si>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</si>
  <si>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</si>
  <si>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</si>
  <si>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</si>
  <si>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</si>
  <si>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</si>
  <si>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</si>
  <si>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</si>
  <si>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</si>
  <si>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</si>
  <si>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</si>
  <si>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</si>
  <si>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</si>
  <si>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</si>
  <si>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</si>
  <si>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</si>
  <si>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</si>
  <si>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</si>
  <si>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</si>
  <si>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</si>
  <si>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</si>
  <si>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</si>
  <si>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</si>
  <si>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</si>
  <si>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</si>
  <si>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</si>
  <si>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</si>
  <si>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</si>
  <si>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</si>
  <si>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</si>
  <si>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</si>
  <si>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</si>
  <si>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</si>
  <si>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</si>
  <si>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</si>
  <si>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</si>
  <si>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</si>
  <si>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</si>
  <si>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</si>
  <si>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</si>
  <si>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</si>
  <si>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</si>
  <si>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</si>
  <si>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</si>
  <si>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</si>
  <si>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</si>
  <si>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</si>
  <si>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</si>
  <si>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</si>
  <si>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</si>
  <si>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</si>
  <si>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</si>
  <si>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</si>
  <si>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</si>
  <si>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</si>
  <si>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</si>
  <si>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</si>
  <si>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</si>
  <si>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</si>
  <si>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</si>
  <si>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</si>
  <si>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</si>
  <si>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</si>
  <si>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</si>
  <si>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</si>
  <si>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</si>
  <si>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</si>
  <si>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</si>
  <si>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</si>
  <si>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</si>
  <si>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</si>
  <si>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</si>
  <si>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</si>
  <si>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</si>
  <si>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</si>
  <si>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</si>
  <si>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</si>
  <si>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</si>
  <si>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</si>
  <si>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</si>
  <si>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</si>
  <si>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</si>
  <si>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</si>
  <si>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</si>
  <si>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</si>
  <si>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</si>
  <si>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</si>
  <si>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</si>
  <si>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</si>
  <si>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</si>
  <si>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</si>
  <si>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</si>
  <si>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</si>
  <si>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</si>
  <si>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</si>
  <si>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</si>
  <si>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</si>
  <si>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</si>
  <si>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</si>
  <si>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</si>
  <si>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</si>
  <si>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</si>
  <si>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</si>
  <si>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</si>
  <si>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</si>
  <si>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</si>
  <si>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</si>
  <si>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</si>
  <si>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</si>
  <si>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</si>
  <si>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</si>
  <si>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</si>
  <si>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</si>
  <si>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</si>
  <si>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</si>
  <si>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</si>
  <si>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</si>
  <si>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</si>
  <si>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</si>
  <si>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</si>
  <si>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</si>
  <si>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</si>
  <si>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</si>
  <si>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</si>
  <si>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</si>
  <si>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</si>
  <si>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</si>
  <si>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</si>
  <si>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</si>
  <si>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</si>
  <si>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</si>
  <si>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</si>
  <si>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</si>
  <si>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</si>
  <si>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</si>
  <si>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</si>
  <si>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</si>
  <si>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</si>
  <si>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</si>
  <si>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</si>
  <si>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</si>
  <si>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</si>
  <si>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</si>
  <si>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</si>
  <si>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</si>
  <si>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</si>
  <si>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</si>
  <si>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</si>
  <si>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</si>
  <si>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</si>
  <si>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</si>
  <si>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</si>
  <si>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</si>
  <si>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</si>
  <si>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</si>
  <si>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</si>
  <si>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</si>
  <si>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</si>
  <si>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</si>
  <si>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</si>
  <si>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</si>
  <si>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</si>
  <si>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</si>
  <si>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</si>
  <si>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</si>
  <si>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</si>
  <si>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</si>
  <si>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</si>
  <si>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</si>
  <si>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</si>
  <si>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</si>
  <si>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</si>
  <si>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</si>
  <si>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</si>
  <si>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</si>
  <si>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</si>
  <si>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</si>
  <si>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</si>
  <si>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</si>
  <si>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</si>
  <si>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</si>
  <si>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</si>
  <si>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</si>
  <si>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</si>
  <si>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</si>
  <si>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</si>
  <si>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</si>
  <si>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</si>
  <si>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</si>
  <si>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</si>
  <si>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</si>
  <si>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</si>
  <si>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</si>
  <si>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</si>
  <si>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</si>
  <si>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</si>
  <si>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</si>
  <si>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</si>
  <si>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</si>
  <si>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</si>
  <si>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</si>
  <si>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</si>
  <si>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</si>
  <si>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</si>
  <si>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</si>
  <si>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</si>
  <si>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</si>
  <si>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</si>
  <si>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</si>
  <si>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</si>
  <si>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</si>
  <si>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</si>
  <si>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</si>
  <si>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</si>
  <si>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</si>
  <si>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</si>
  <si>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</si>
  <si>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</si>
  <si>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</si>
  <si>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</si>
  <si>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</si>
  <si>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</si>
  <si>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</si>
  <si>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</si>
  <si>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</si>
  <si>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</si>
  <si>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</si>
  <si>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</si>
  <si>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</si>
  <si>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</si>
  <si>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</si>
  <si>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</si>
  <si>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</si>
  <si>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</si>
  <si>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</si>
  <si>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</si>
  <si>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</si>
  <si>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</si>
  <si>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</si>
  <si>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</si>
  <si>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</si>
  <si>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</si>
  <si>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</si>
  <si>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</si>
  <si>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</si>
  <si>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</si>
  <si>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</si>
  <si>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</si>
  <si>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</si>
  <si>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</si>
  <si>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</si>
  <si>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</si>
  <si>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</si>
  <si>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</si>
  <si>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</si>
  <si>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</si>
  <si>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</si>
  <si>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</si>
  <si>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</si>
  <si>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</si>
  <si>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</si>
  <si>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</si>
  <si>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</si>
  <si>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</si>
  <si>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</si>
  <si>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</si>
  <si>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</si>
  <si>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</si>
  <si>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</si>
  <si>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</si>
  <si>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</si>
  <si>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</si>
  <si>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</si>
  <si>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</si>
  <si>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</si>
  <si>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</si>
  <si>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</si>
  <si>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</si>
  <si>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</si>
  <si>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</si>
  <si>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</si>
  <si>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</si>
  <si>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</si>
  <si>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</si>
  <si>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</si>
  <si>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</si>
  <si>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</si>
  <si>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</si>
  <si>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</si>
  <si>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</si>
  <si>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</si>
  <si>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</si>
  <si>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</si>
  <si>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</si>
  <si>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</si>
  <si>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</si>
  <si>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</si>
  <si>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</si>
  <si>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</si>
  <si>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</si>
  <si>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</si>
  <si>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</si>
  <si>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</si>
  <si>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</si>
  <si>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</si>
  <si>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</si>
  <si>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</si>
  <si>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</si>
  <si>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</si>
  <si>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</si>
  <si>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</si>
  <si>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</si>
  <si>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</si>
  <si>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</si>
  <si>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</si>
  <si>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</si>
  <si>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</si>
  <si>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</si>
  <si>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</si>
  <si>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</si>
  <si>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</si>
  <si>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</si>
  <si>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</si>
  <si>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</si>
  <si>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</si>
  <si>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</si>
  <si>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</si>
  <si>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</si>
  <si>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</si>
  <si>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</si>
  <si>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</si>
  <si>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</si>
  <si>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</si>
  <si>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</si>
  <si>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</si>
  <si>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</si>
  <si>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</si>
  <si>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</si>
  <si>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</si>
  <si>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</si>
  <si>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</si>
  <si>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</si>
  <si>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</si>
  <si>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</si>
  <si>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</si>
  <si>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</si>
  <si>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</si>
  <si>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</si>
  <si>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</si>
  <si>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</si>
  <si>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</si>
  <si>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</si>
  <si>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</si>
  <si>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</si>
  <si>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</si>
  <si>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</si>
  <si>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</si>
  <si>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</si>
  <si>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</si>
  <si>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</si>
  <si>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</si>
  <si>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</si>
  <si>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</si>
  <si>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</si>
  <si>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</si>
  <si>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</si>
  <si>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</si>
  <si>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</si>
  <si>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</si>
  <si>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</si>
  <si>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</si>
  <si>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</si>
  <si>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</si>
  <si>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</si>
  <si>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</si>
  <si>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</si>
  <si>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</si>
  <si>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</si>
  <si>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</si>
  <si>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</si>
  <si>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</si>
  <si>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</si>
  <si>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</si>
  <si>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</si>
  <si>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</si>
  <si>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</si>
  <si>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</si>
  <si>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</si>
  <si>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</si>
  <si>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</si>
  <si>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</si>
  <si>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</si>
  <si>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</si>
  <si>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</si>
  <si>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</si>
  <si>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</si>
  <si>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</si>
  <si>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</si>
  <si>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</si>
  <si>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</si>
  <si>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</si>
  <si>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</si>
  <si>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</si>
  <si>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</si>
  <si>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</si>
  <si>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</si>
  <si>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</si>
  <si>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</si>
  <si>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</si>
  <si>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</si>
  <si>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</si>
  <si>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</si>
  <si>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</si>
  <si>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</si>
  <si>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</si>
  <si>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</si>
  <si>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</si>
  <si>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</si>
  <si>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</si>
  <si>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</si>
  <si>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</si>
  <si>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</si>
  <si>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</si>
  <si>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</si>
  <si>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</si>
  <si>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</si>
  <si>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</si>
  <si>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</si>
  <si>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</si>
  <si>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</si>
  <si>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</si>
  <si>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</si>
  <si>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</si>
  <si>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</si>
  <si>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</si>
  <si>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</si>
  <si>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</si>
  <si>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</si>
  <si>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</si>
  <si>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</si>
  <si>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</si>
  <si>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</si>
  <si>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</si>
  <si>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</si>
  <si>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</si>
  <si>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</si>
  <si>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</si>
  <si>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</si>
  <si>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</si>
  <si>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</si>
  <si>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</si>
  <si>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</si>
  <si>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</si>
  <si>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</si>
  <si>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</si>
  <si>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</si>
  <si>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</si>
  <si>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</si>
  <si>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</si>
  <si>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</si>
  <si>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</si>
  <si>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</si>
  <si>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</si>
  <si>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</si>
  <si>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</si>
  <si>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</si>
  <si>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</si>
  <si>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</si>
  <si>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</si>
  <si>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</si>
  <si>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</si>
  <si>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</si>
  <si>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</si>
  <si>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</si>
  <si>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</si>
  <si>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</si>
  <si>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</si>
  <si>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</si>
  <si>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</si>
  <si>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</si>
  <si>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</si>
  <si>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</si>
  <si>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</si>
  <si>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</si>
  <si>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</si>
  <si>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</si>
  <si>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</si>
  <si>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</si>
  <si>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</si>
  <si>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</si>
  <si>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</si>
  <si>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</si>
  <si>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</si>
  <si>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</si>
  <si>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</si>
  <si>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</si>
  <si>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</si>
  <si>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</si>
  <si>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</si>
  <si>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</si>
  <si>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</si>
  <si>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</si>
  <si>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</si>
  <si>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</si>
  <si>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</si>
  <si>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</si>
  <si>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</si>
  <si>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</si>
  <si>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</si>
  <si>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</si>
  <si>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</si>
  <si>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</si>
  <si>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</si>
  <si>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</si>
  <si>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</si>
  <si>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</si>
  <si>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</si>
  <si>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</si>
  <si>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</si>
  <si>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</si>
  <si>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</si>
  <si>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</si>
  <si>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</si>
  <si>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</si>
  <si>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</si>
  <si>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</si>
  <si>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</si>
  <si>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</si>
  <si>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</si>
  <si>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</si>
  <si>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</si>
  <si>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</si>
  <si>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</si>
  <si>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</si>
  <si>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</si>
  <si>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</si>
  <si>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</si>
  <si>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</si>
  <si>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</si>
  <si>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</si>
  <si>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</si>
  <si>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</si>
  <si>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</si>
  <si>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</si>
  <si>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</si>
  <si>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</si>
  <si>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</si>
  <si>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</si>
  <si>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</si>
  <si>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</si>
  <si>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</si>
  <si>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</si>
  <si>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</si>
  <si>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</si>
  <si>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</si>
  <si>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</si>
  <si>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</si>
  <si>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</si>
  <si>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</si>
  <si>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</si>
  <si>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</si>
  <si>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</si>
  <si>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</si>
  <si>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</si>
  <si>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</si>
  <si>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</si>
  <si>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</si>
  <si>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</si>
  <si>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</si>
  <si>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</si>
  <si>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</si>
  <si>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</si>
  <si>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</si>
  <si>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</si>
  <si>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</si>
  <si>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</si>
  <si>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</si>
  <si>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</si>
  <si>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</si>
  <si>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</si>
  <si>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</si>
  <si>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</si>
  <si>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</si>
  <si>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</si>
  <si>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</si>
  <si>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</si>
  <si>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</si>
  <si>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</si>
  <si>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</si>
  <si>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</si>
  <si>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</si>
  <si>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</si>
  <si>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</si>
  <si>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</si>
  <si>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</si>
  <si>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</si>
  <si>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</si>
  <si>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</si>
  <si>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</si>
  <si>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</si>
  <si>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</si>
  <si>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</si>
  <si>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</si>
  <si>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</si>
  <si>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</si>
  <si>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</si>
  <si>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</si>
  <si>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</si>
  <si>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</si>
  <si>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</si>
  <si>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</si>
  <si>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</si>
  <si>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</si>
  <si>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</si>
  <si>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</si>
  <si>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</si>
  <si>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</si>
  <si>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</si>
  <si>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</si>
  <si>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</si>
  <si>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</si>
  <si>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</si>
  <si>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</si>
  <si>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</si>
  <si>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</si>
  <si>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</si>
  <si>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</si>
  <si>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</si>
  <si>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</si>
  <si>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</si>
  <si>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</si>
  <si>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</si>
  <si>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</si>
  <si>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</si>
  <si>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</si>
  <si>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</si>
  <si>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</si>
  <si>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</si>
  <si>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</si>
  <si>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</si>
  <si>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</si>
  <si>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</si>
  <si>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</si>
  <si>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</si>
  <si>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</si>
  <si>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</si>
  <si>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</si>
  <si>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</si>
  <si>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</si>
  <si>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</si>
  <si>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</si>
  <si>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</si>
  <si>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</si>
  <si>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</si>
  <si>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</si>
  <si>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</si>
  <si>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</si>
  <si>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</si>
  <si>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</si>
  <si>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</si>
  <si>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</si>
  <si>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</si>
  <si>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</si>
  <si>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</si>
  <si>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</si>
  <si>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</si>
  <si>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</si>
  <si>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</si>
  <si>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</si>
  <si>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</si>
  <si>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</si>
  <si>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</si>
  <si>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</si>
  <si>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</si>
  <si>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</si>
  <si>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</si>
  <si>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</si>
  <si>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</si>
  <si>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</si>
  <si>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</si>
  <si>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</si>
  <si>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</si>
  <si>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</si>
  <si>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</si>
  <si>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</si>
  <si>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</si>
  <si>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</si>
  <si>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</si>
  <si>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</si>
  <si>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</si>
  <si>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</si>
  <si>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</si>
  <si>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</si>
  <si>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</si>
  <si>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</si>
  <si>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</si>
  <si>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</si>
  <si>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</si>
  <si>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</si>
  <si>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</si>
  <si>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</si>
  <si>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</si>
  <si>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</si>
  <si>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</si>
  <si>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</si>
  <si>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</si>
  <si>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</si>
  <si>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</si>
  <si>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</si>
  <si>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</si>
  <si>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</si>
  <si>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</si>
  <si>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</si>
  <si>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</si>
  <si>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</si>
  <si>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</si>
  <si>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</si>
  <si>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</si>
  <si>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</si>
  <si>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</si>
  <si>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</si>
  <si>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</si>
  <si>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</si>
  <si>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</si>
  <si>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</si>
  <si>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</si>
  <si>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</si>
  <si>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</si>
  <si>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</si>
  <si>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</si>
  <si>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</si>
  <si>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</si>
  <si>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</si>
  <si>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</si>
  <si>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</si>
  <si>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</si>
  <si>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</si>
  <si>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</si>
  <si>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</si>
  <si>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</si>
  <si>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</si>
  <si>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</si>
  <si>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</si>
  <si>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</si>
  <si>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</si>
  <si>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</si>
  <si>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</si>
  <si>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</si>
  <si>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</si>
  <si>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</si>
  <si>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</si>
  <si>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</si>
  <si>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</si>
  <si>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</si>
  <si>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</si>
  <si>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</si>
  <si>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</si>
  <si>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</si>
  <si>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</si>
  <si>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</si>
  <si>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</si>
  <si>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</si>
  <si>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</si>
  <si>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</si>
  <si>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</si>
  <si>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</si>
  <si>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</si>
  <si>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</si>
  <si>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</si>
  <si>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</si>
  <si>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</si>
  <si>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</si>
  <si>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</si>
  <si>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</si>
  <si>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</si>
  <si>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</si>
  <si>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</si>
  <si>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</si>
  <si>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</si>
  <si>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</si>
  <si>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</si>
  <si>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</si>
  <si>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</si>
  <si>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</si>
  <si>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</si>
  <si>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</si>
  <si>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</si>
  <si>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</si>
  <si>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</si>
  <si>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</si>
  <si>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</si>
  <si>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</si>
  <si>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</si>
  <si>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</si>
  <si>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</si>
  <si>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</si>
  <si>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</si>
  <si>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</si>
  <si>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</si>
  <si>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</si>
  <si>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</si>
  <si>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</si>
  <si>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</si>
  <si>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</si>
  <si>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</si>
  <si>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</si>
  <si>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</si>
  <si>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</si>
  <si>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</si>
  <si>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</si>
  <si>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</si>
  <si>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</si>
  <si>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</si>
  <si>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</si>
  <si>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</si>
  <si>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</si>
  <si>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</si>
  <si>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</si>
  <si>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</si>
  <si>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</si>
  <si>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</si>
  <si>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</si>
  <si>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</si>
  <si>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</si>
  <si>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</si>
  <si>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</si>
  <si>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</si>
  <si>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</si>
  <si>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</si>
  <si>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</si>
  <si>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</si>
  <si>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</si>
  <si>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</si>
  <si>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</si>
  <si>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</si>
  <si>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</si>
  <si>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</si>
  <si>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</si>
  <si>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</si>
  <si>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</si>
  <si>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</si>
  <si>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</si>
  <si>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</si>
  <si>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</si>
  <si>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</si>
  <si>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</si>
  <si>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</si>
  <si>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</si>
  <si>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</si>
  <si>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</si>
  <si>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</si>
  <si>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</si>
  <si>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</si>
  <si>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</si>
  <si>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</si>
  <si>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</si>
  <si>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</si>
  <si>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</si>
  <si>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</si>
  <si>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</si>
  <si>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</si>
  <si>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</si>
  <si>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</si>
  <si>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</si>
  <si>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</si>
  <si>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</si>
  <si>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</si>
  <si>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</si>
  <si>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</si>
  <si>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</si>
  <si>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</si>
  <si>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</si>
  <si>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</si>
  <si>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</si>
  <si>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</si>
  <si>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</si>
  <si>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</si>
  <si>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</si>
  <si>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</si>
  <si>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</si>
  <si>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</si>
  <si>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</si>
  <si>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</si>
  <si>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</si>
  <si>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</si>
  <si>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</si>
  <si>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</si>
  <si>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</si>
  <si>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</si>
  <si>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</si>
  <si>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</si>
  <si>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</si>
  <si>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</si>
  <si>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</si>
  <si>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</si>
  <si>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</si>
  <si>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</si>
  <si>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</si>
  <si>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</si>
  <si>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</si>
  <si>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</si>
  <si>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</si>
  <si>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</si>
  <si>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</si>
  <si>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</si>
  <si>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</si>
  <si>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</si>
  <si>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</si>
  <si>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</si>
  <si>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</si>
  <si>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</si>
  <si>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</si>
  <si>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</si>
  <si>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</si>
  <si>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</si>
  <si>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</si>
  <si>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</si>
  <si>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</si>
  <si>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</si>
  <si>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</si>
  <si>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</si>
  <si>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</si>
  <si>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</si>
  <si>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</si>
  <si>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</si>
  <si>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</si>
  <si>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</si>
  <si>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</si>
  <si>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</si>
  <si>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</si>
  <si>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</si>
  <si>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</si>
  <si>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</si>
  <si>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</si>
  <si>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</si>
  <si>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</si>
  <si>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</si>
  <si>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</si>
  <si>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</si>
  <si>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</si>
  <si>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</si>
  <si>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</si>
  <si>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</si>
  <si>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</si>
  <si>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</si>
  <si>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</si>
  <si>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</si>
  <si>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</si>
  <si>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</si>
  <si>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</si>
  <si>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</si>
  <si>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</si>
  <si>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</si>
  <si>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</si>
  <si>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</si>
  <si>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</si>
  <si>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</si>
  <si>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</si>
  <si>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</si>
  <si>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</si>
  <si>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</si>
  <si>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</si>
  <si>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</si>
  <si>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</si>
  <si>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</si>
  <si>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</si>
  <si>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</si>
  <si>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</si>
  <si>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</si>
  <si>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</si>
  <si>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</si>
  <si>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</si>
  <si>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</si>
  <si>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</si>
  <si>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</si>
  <si>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</si>
  <si>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</si>
  <si>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</si>
  <si>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</si>
  <si>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</si>
  <si>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</si>
  <si>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</si>
  <si>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</si>
  <si>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</si>
  <si>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</si>
  <si>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</si>
  <si>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</si>
  <si>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</si>
  <si>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</si>
  <si>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</si>
  <si>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</si>
  <si>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</si>
  <si>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</si>
  <si>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</si>
  <si>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</si>
  <si>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</si>
  <si>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</si>
  <si>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</si>
  <si>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</si>
  <si>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</si>
  <si>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</si>
  <si>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</si>
  <si>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</si>
  <si>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</si>
  <si>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</si>
  <si>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</si>
  <si>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</si>
  <si>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</si>
  <si>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</si>
  <si>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</si>
  <si>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</si>
  <si>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</si>
  <si>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</si>
  <si>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</si>
  <si>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</si>
  <si>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</si>
  <si>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</si>
  <si>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</si>
  <si>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</si>
  <si>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</si>
  <si>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</si>
  <si>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</si>
  <si>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</si>
  <si>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</si>
  <si>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</si>
  <si>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</si>
  <si>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</si>
  <si>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</si>
  <si>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</si>
  <si>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</si>
  <si>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</si>
  <si>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</si>
  <si>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</si>
  <si>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</si>
  <si>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</si>
  <si>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</si>
  <si>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</si>
  <si>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</si>
  <si>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</si>
  <si>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</si>
  <si>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</si>
  <si>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</si>
  <si>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</si>
  <si>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</si>
  <si>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</si>
  <si>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</si>
  <si>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</si>
  <si>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</si>
  <si>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</si>
  <si>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</si>
  <si>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</si>
  <si>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</si>
  <si>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</si>
  <si>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</si>
  <si>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</si>
  <si>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</si>
  <si>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</si>
  <si>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</si>
  <si>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</si>
  <si>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</si>
  <si>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</si>
  <si>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</si>
  <si>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</si>
  <si>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</si>
  <si>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</si>
  <si>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</si>
  <si>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</si>
  <si>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</si>
  <si>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</si>
  <si>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</si>
  <si>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</si>
  <si>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</si>
  <si>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</si>
  <si>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</si>
  <si>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</si>
  <si>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</si>
  <si>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</si>
  <si>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</si>
  <si>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</si>
  <si>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</si>
  <si>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</si>
  <si>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</si>
  <si>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</si>
  <si>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</si>
  <si>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</si>
  <si>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</si>
  <si>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</si>
  <si>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</si>
  <si>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</si>
  <si>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</si>
  <si>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</si>
  <si>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</si>
  <si>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</si>
  <si>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</si>
  <si>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</si>
  <si>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</si>
  <si>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</si>
  <si>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</si>
  <si>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</si>
  <si>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</si>
  <si>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</si>
  <si>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</si>
  <si>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</si>
  <si>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</si>
  <si>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</si>
  <si>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</si>
  <si>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</si>
  <si>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</si>
  <si>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</si>
  <si>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</si>
  <si>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</si>
  <si>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</si>
  <si>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</si>
  <si>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</si>
  <si>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</si>
  <si>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</si>
  <si>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</si>
  <si>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</si>
  <si>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</si>
  <si>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</si>
  <si>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</si>
  <si>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</si>
  <si>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</si>
  <si>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</si>
  <si>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</si>
  <si>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</si>
  <si>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</si>
  <si>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</si>
  <si>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</si>
  <si>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</si>
  <si>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</si>
  <si>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</si>
  <si>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</si>
  <si>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</si>
  <si>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</si>
  <si>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</si>
  <si>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</si>
  <si>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</si>
  <si>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</si>
  <si>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</si>
  <si>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</si>
  <si>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</si>
  <si>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</si>
  <si>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</si>
  <si>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</si>
  <si>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</si>
  <si>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</si>
  <si>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</si>
  <si>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</si>
  <si>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</si>
  <si>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</si>
  <si>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</si>
  <si>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</si>
  <si>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</si>
  <si>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</si>
  <si>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</si>
  <si>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</si>
  <si>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</si>
  <si>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</si>
  <si>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</si>
  <si>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</si>
  <si>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</si>
  <si>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</si>
  <si>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</si>
  <si>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</si>
  <si>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</si>
  <si>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</si>
  <si>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</si>
  <si>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</si>
  <si>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</si>
  <si>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</si>
  <si>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</si>
  <si>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</si>
  <si>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</si>
  <si>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</si>
  <si>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</si>
  <si>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</si>
  <si>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</si>
  <si>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</si>
  <si>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</si>
  <si>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</si>
  <si>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</si>
  <si>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</si>
  <si>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</si>
  <si>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</si>
  <si>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</si>
  <si>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</si>
  <si>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</si>
  <si>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</si>
  <si>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</si>
  <si>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</si>
  <si>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</si>
  <si>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</si>
  <si>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</si>
  <si>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</si>
  <si>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</si>
  <si>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</si>
  <si>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</si>
  <si>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</si>
  <si>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</si>
  <si>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</si>
  <si>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</si>
  <si>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</si>
  <si>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</si>
  <si>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</si>
  <si>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</si>
  <si>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</si>
  <si>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</si>
  <si>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</si>
  <si>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</si>
  <si>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</si>
  <si>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</si>
  <si>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</si>
  <si>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</si>
  <si>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</si>
  <si>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</si>
  <si>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</si>
  <si>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</si>
  <si>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</si>
  <si>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</si>
  <si>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</si>
  <si>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</si>
  <si>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</si>
  <si>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</si>
  <si>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</si>
  <si>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</si>
  <si>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</si>
  <si>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</si>
  <si>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</si>
  <si>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</si>
  <si>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</si>
  <si>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</si>
  <si>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</si>
  <si>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</si>
  <si>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</si>
  <si>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</si>
  <si>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</si>
  <si>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</si>
  <si>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</si>
  <si>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</si>
  <si>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</si>
  <si>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</si>
  <si>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</si>
  <si>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</si>
  <si>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</si>
  <si>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</si>
  <si>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</si>
  <si>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</si>
  <si>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</si>
  <si>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</si>
  <si>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</si>
  <si>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</si>
  <si>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</si>
  <si>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</si>
  <si>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</si>
  <si>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</si>
  <si>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</si>
  <si>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</si>
  <si>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</si>
  <si>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</si>
  <si>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</si>
  <si>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</si>
  <si>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</si>
  <si>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</si>
  <si>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</si>
  <si>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</si>
  <si>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</si>
  <si>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</si>
  <si>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</si>
  <si>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</si>
  <si>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</si>
  <si>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</si>
  <si>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</si>
  <si>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</si>
  <si>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</si>
  <si>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</si>
  <si>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</si>
  <si>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</si>
  <si>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</si>
  <si>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</si>
  <si>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</si>
  <si>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</si>
  <si>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</si>
  <si>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</si>
  <si>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</si>
  <si>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</si>
  <si>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</si>
  <si>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</si>
  <si>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</si>
  <si>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</si>
  <si>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</si>
  <si>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</si>
  <si>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</si>
  <si>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</si>
  <si>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</si>
  <si>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</si>
  <si>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</si>
  <si>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</si>
  <si>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</si>
  <si>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</si>
  <si>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</si>
  <si>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</si>
  <si>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</si>
  <si>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</si>
  <si>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</si>
  <si>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</si>
  <si>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</si>
  <si>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</si>
  <si>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</si>
  <si>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</si>
  <si>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</si>
  <si>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</si>
  <si>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</si>
  <si>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</si>
  <si>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</si>
  <si>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</si>
  <si>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</si>
  <si>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</si>
  <si>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</si>
  <si>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</si>
  <si>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</si>
  <si>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</si>
  <si>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</si>
  <si>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</si>
  <si>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</si>
  <si>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</si>
  <si>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</si>
  <si>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</si>
  <si>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</si>
  <si>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</si>
  <si>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</si>
  <si>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</si>
  <si>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</si>
  <si>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</si>
  <si>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</si>
  <si>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</si>
  <si>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</si>
  <si>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</si>
  <si>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</si>
  <si>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</si>
  <si>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</si>
  <si>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</si>
  <si>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</si>
  <si>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</si>
  <si>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</si>
  <si>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</si>
  <si>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</si>
  <si>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</si>
  <si>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</si>
  <si>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</si>
  <si>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</si>
  <si>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</si>
  <si>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</si>
  <si>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</si>
  <si>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</si>
  <si>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</si>
  <si>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</si>
  <si>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</si>
  <si>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</si>
  <si>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</si>
  <si>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</si>
  <si>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</si>
  <si>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</si>
  <si>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</si>
  <si>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</si>
  <si>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</si>
  <si>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</si>
  <si>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</si>
  <si>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</si>
  <si>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</si>
  <si>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</si>
  <si>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</si>
  <si>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</si>
  <si>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</si>
  <si>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</si>
  <si>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</si>
  <si>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</si>
  <si>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</si>
  <si>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</si>
  <si>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</si>
  <si>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</si>
  <si>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</si>
  <si>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</si>
  <si>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</si>
  <si>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</si>
  <si>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</si>
  <si>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</si>
  <si>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</si>
  <si>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</si>
  <si>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</si>
  <si>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</si>
  <si>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</si>
  <si>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</si>
  <si>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</si>
  <si>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</si>
  <si>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</si>
  <si>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</si>
  <si>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</si>
  <si>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</si>
  <si>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</si>
  <si>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</si>
  <si>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</si>
  <si>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</si>
  <si>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</si>
  <si>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</si>
  <si>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</si>
  <si>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</si>
  <si>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</si>
  <si>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</si>
  <si>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</si>
  <si>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</si>
  <si>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</si>
  <si>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</si>
  <si>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</si>
  <si>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</si>
  <si>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</si>
  <si>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</si>
  <si>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</si>
  <si>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</si>
  <si>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</si>
  <si>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</si>
  <si>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</si>
  <si>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</si>
  <si>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</si>
  <si>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</si>
  <si>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</si>
  <si>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</si>
  <si>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</si>
  <si>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</si>
  <si>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</si>
  <si>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</si>
  <si>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</si>
  <si>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</si>
  <si>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</si>
  <si>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</si>
  <si>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</si>
  <si>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</si>
  <si>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</si>
  <si>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</si>
  <si>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</si>
  <si>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</si>
  <si>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</si>
  <si>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</si>
  <si>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</si>
  <si>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</si>
  <si>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</si>
  <si>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</si>
  <si>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</si>
  <si>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</si>
  <si>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</si>
  <si>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</si>
  <si>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</si>
  <si>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</si>
  <si>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</si>
  <si>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</si>
  <si>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</si>
  <si>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</si>
  <si>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</si>
  <si>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</si>
  <si>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</si>
  <si>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</si>
  <si>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</si>
  <si>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</si>
  <si>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</si>
  <si>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</si>
  <si>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</si>
  <si>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</si>
  <si>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</si>
  <si>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</si>
  <si>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</si>
  <si>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</si>
  <si>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</si>
  <si>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</si>
  <si>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</si>
  <si>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</si>
  <si>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</si>
  <si>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</si>
  <si>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</si>
  <si>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</si>
  <si>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</si>
  <si>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</si>
  <si>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</si>
  <si>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</si>
  <si>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</si>
  <si>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</si>
  <si>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</si>
  <si>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</si>
  <si>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</si>
  <si>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</si>
  <si>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</si>
  <si>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</si>
  <si>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</si>
  <si>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</si>
  <si>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</si>
  <si>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</si>
  <si>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</si>
  <si>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</si>
  <si>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</si>
  <si>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</si>
  <si>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</si>
  <si>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</si>
  <si>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</si>
  <si>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</si>
  <si>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</si>
  <si>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</si>
  <si>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</si>
  <si>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</si>
  <si>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</si>
  <si>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</si>
  <si>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</si>
  <si>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</si>
  <si>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</si>
  <si>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</si>
  <si>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</si>
  <si>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</si>
  <si>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</si>
  <si>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</si>
  <si>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</si>
  <si>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</si>
  <si>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</si>
  <si>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</si>
  <si>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</si>
  <si>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</si>
  <si>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</si>
  <si>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</si>
  <si>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</si>
  <si>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</si>
  <si>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</si>
  <si>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</si>
  <si>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</si>
  <si>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</si>
  <si>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</si>
  <si>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</si>
  <si>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</si>
  <si>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</si>
  <si>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</si>
  <si>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</si>
  <si>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</si>
  <si>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</si>
  <si>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</si>
  <si>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</si>
  <si>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</si>
  <si>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</si>
  <si>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</si>
  <si>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</si>
  <si>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</si>
  <si>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</si>
  <si>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</si>
  <si>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</si>
  <si>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</si>
  <si>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</si>
  <si>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</si>
  <si>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</si>
  <si>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</si>
  <si>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</si>
  <si>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</si>
  <si>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</si>
  <si>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</si>
  <si>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</si>
  <si>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</si>
  <si>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</si>
  <si>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</si>
  <si>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</si>
  <si>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</si>
  <si>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</si>
  <si>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</si>
  <si>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</si>
  <si>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</si>
  <si>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</si>
  <si>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</si>
  <si>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</si>
  <si>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</si>
  <si>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</si>
  <si>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</si>
  <si>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</si>
  <si>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</si>
  <si>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</si>
  <si>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</si>
  <si>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</si>
  <si>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</si>
  <si>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</si>
  <si>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</si>
  <si>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</si>
  <si>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</si>
  <si>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</si>
  <si>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</si>
  <si>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</si>
  <si>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</si>
  <si>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</si>
  <si>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</si>
  <si>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</si>
  <si>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</si>
  <si>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</si>
  <si>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</si>
  <si>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</si>
  <si>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</si>
  <si>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</si>
  <si>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</si>
  <si>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</si>
  <si>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</si>
  <si>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</si>
  <si>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</si>
  <si>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</si>
  <si>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</si>
  <si>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</si>
  <si>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</si>
  <si>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</si>
  <si>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</si>
  <si>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</si>
  <si>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</si>
  <si>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</si>
  <si>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</si>
  <si>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</si>
  <si>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</si>
  <si>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</si>
  <si>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</si>
  <si>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</si>
  <si>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</si>
  <si>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</si>
  <si>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</si>
  <si>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</si>
  <si>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</si>
  <si>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</si>
  <si>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</si>
  <si>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</si>
  <si>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</si>
  <si>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</si>
  <si>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</si>
  <si>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</si>
  <si>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</si>
  <si>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</si>
  <si>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</si>
  <si>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</si>
  <si>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</si>
  <si>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</si>
  <si>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</si>
  <si>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</si>
  <si>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</si>
  <si>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</si>
  <si>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</si>
  <si>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</si>
  <si>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</si>
  <si>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</si>
  <si>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</si>
  <si>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</si>
  <si>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</si>
  <si>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</si>
  <si>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</si>
  <si>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</si>
  <si>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</si>
  <si>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</si>
  <si>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</si>
  <si>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</si>
  <si>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</si>
  <si>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</si>
  <si>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</si>
  <si>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</si>
  <si>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</si>
  <si>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</si>
  <si>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</si>
  <si>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</si>
  <si>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</si>
  <si>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</si>
  <si>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</si>
  <si>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</si>
  <si>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</si>
  <si>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</si>
  <si>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</si>
  <si>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</si>
  <si>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</si>
  <si>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</si>
  <si>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</si>
  <si>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</si>
  <si>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</si>
  <si>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</si>
  <si>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</si>
  <si>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</si>
  <si>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</si>
  <si>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</si>
  <si>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</si>
  <si>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</si>
  <si>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</si>
  <si>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</si>
  <si>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</si>
  <si>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</si>
  <si>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</si>
  <si>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</si>
  <si>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</si>
  <si>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</si>
  <si>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</si>
  <si>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</si>
  <si>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</si>
  <si>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</si>
  <si>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</si>
  <si>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</si>
  <si>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</si>
  <si>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</si>
  <si>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</si>
  <si>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</si>
  <si>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</si>
  <si>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</si>
  <si>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</si>
  <si>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</si>
  <si>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</si>
  <si>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</si>
  <si>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</si>
  <si>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</si>
  <si>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</si>
  <si>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</si>
  <si>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</si>
  <si>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</si>
  <si>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</si>
  <si>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</si>
  <si>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</si>
  <si>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</si>
  <si>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</si>
  <si>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</si>
  <si>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</si>
  <si>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</si>
  <si>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</si>
  <si>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</si>
  <si>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</si>
  <si>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</si>
  <si>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</si>
  <si>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</si>
  <si>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</si>
  <si>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</si>
  <si>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</si>
  <si>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</si>
  <si>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</si>
  <si>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</si>
  <si>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</si>
  <si>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</si>
  <si>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</si>
  <si>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</si>
  <si>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</si>
  <si>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</si>
  <si>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</si>
  <si>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</si>
  <si>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</si>
  <si>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</si>
  <si>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</si>
  <si>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</si>
  <si>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</si>
  <si>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</si>
  <si>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</si>
  <si>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</si>
  <si>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</si>
  <si>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</si>
  <si>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</si>
  <si>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</si>
  <si>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</si>
  <si>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</si>
  <si>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</si>
  <si>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</si>
  <si>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</si>
  <si>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</si>
  <si>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</si>
  <si>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</si>
  <si>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</si>
  <si>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</si>
  <si>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</si>
  <si>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</si>
  <si>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</si>
  <si>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</si>
  <si>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</si>
  <si>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</si>
  <si>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</si>
  <si>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</si>
  <si>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</si>
  <si>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</si>
  <si>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</si>
  <si>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</si>
  <si>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</si>
  <si>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</si>
  <si>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</si>
  <si>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</si>
  <si>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</si>
  <si>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</si>
  <si>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</si>
  <si>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</si>
  <si>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</si>
  <si>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</si>
  <si>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</si>
  <si>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</si>
  <si>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</si>
  <si>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</si>
  <si>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</si>
  <si>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</si>
  <si>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</si>
  <si>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</si>
  <si>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</si>
  <si>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</si>
  <si>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</si>
  <si>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</si>
  <si>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</si>
  <si>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</si>
  <si>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</si>
  <si>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</si>
  <si>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</si>
  <si>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</si>
  <si>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</si>
  <si>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</si>
  <si>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</si>
  <si>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</si>
  <si>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</si>
  <si>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</si>
  <si>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</si>
  <si>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</si>
  <si>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</si>
  <si>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</si>
  <si>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</si>
  <si>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</si>
  <si>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</si>
  <si>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</si>
  <si>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</si>
  <si>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</si>
  <si>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</si>
  <si>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</si>
  <si>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</si>
  <si>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</si>
  <si>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</si>
  <si>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</si>
  <si>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</si>
  <si>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</si>
  <si>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</si>
  <si>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</si>
  <si>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</si>
  <si>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</si>
  <si>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</si>
  <si>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</si>
  <si>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</si>
  <si>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</si>
  <si>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</si>
  <si>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</si>
  <si>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</si>
  <si>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</si>
  <si>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</si>
  <si>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</si>
  <si>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</si>
  <si>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</si>
  <si>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</si>
  <si>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</si>
  <si>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</si>
  <si>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</si>
  <si>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</si>
  <si>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</si>
  <si>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</si>
  <si>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</si>
  <si>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</si>
  <si>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</si>
  <si>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</si>
  <si>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</si>
  <si>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</si>
  <si>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</si>
  <si>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</si>
  <si>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</si>
  <si>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</si>
  <si>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</si>
  <si>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</si>
  <si>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</si>
  <si>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</si>
  <si>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</si>
  <si>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</si>
  <si>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</si>
  <si>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</si>
  <si>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</si>
  <si>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</si>
  <si>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</si>
  <si>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</si>
  <si>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</si>
  <si>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</si>
  <si>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</si>
  <si>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</si>
  <si>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</si>
  <si>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</si>
  <si>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</si>
  <si>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</si>
  <si>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</si>
  <si>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</si>
  <si>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</si>
  <si>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</si>
  <si>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</si>
  <si>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</si>
  <si>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</si>
  <si>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</si>
  <si>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</si>
  <si>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</si>
  <si>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</si>
  <si>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</si>
  <si>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</si>
  <si>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</si>
  <si>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</si>
  <si>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</si>
  <si>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</si>
  <si>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</si>
  <si>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</si>
  <si>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</si>
  <si>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</si>
  <si>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</si>
  <si>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</si>
  <si>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</si>
  <si>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</si>
  <si>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</si>
  <si>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</si>
  <si>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</si>
  <si>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</si>
  <si>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</si>
  <si>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</si>
  <si>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</si>
  <si>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</si>
  <si>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</si>
  <si>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</si>
  <si>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</si>
  <si>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</si>
  <si>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</si>
  <si>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</si>
  <si>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</si>
  <si>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</si>
  <si>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</si>
  <si>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</si>
  <si>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</si>
  <si>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</si>
  <si>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</si>
  <si>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</si>
  <si>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</si>
  <si>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</si>
  <si>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</si>
  <si>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</si>
  <si>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</si>
  <si>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</si>
  <si>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</si>
  <si>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</si>
  <si>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</si>
  <si>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</si>
  <si>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</si>
  <si>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</si>
  <si>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</si>
  <si>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</si>
  <si>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</si>
  <si>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</si>
  <si>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</si>
  <si>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</si>
  <si>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</si>
  <si>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</si>
  <si>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</si>
  <si>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</si>
  <si>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</si>
  <si>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</si>
  <si>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</si>
  <si>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</si>
  <si>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</si>
  <si>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</si>
  <si>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</si>
  <si>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</si>
  <si>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</si>
  <si>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</si>
  <si>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</si>
  <si>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</si>
  <si>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</si>
  <si>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</si>
  <si>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</si>
  <si>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</si>
  <si>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</si>
  <si>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</si>
  <si>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</si>
  <si>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</si>
  <si>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</si>
  <si>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</si>
  <si>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</si>
  <si>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</si>
  <si>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</si>
  <si>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</si>
  <si>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</si>
  <si>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</si>
  <si>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</si>
  <si>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</si>
  <si>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</si>
  <si>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</si>
  <si>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</si>
  <si>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</si>
  <si>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</si>
  <si>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</si>
  <si>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</si>
  <si>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</si>
  <si>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</si>
  <si>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</si>
  <si>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</si>
  <si>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</si>
  <si>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</si>
  <si>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</si>
  <si>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</si>
  <si>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</si>
  <si>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</si>
  <si>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</si>
  <si>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</si>
  <si>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</si>
  <si>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</si>
  <si>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</si>
  <si>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</si>
  <si>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</si>
  <si>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</si>
  <si>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</si>
  <si>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</si>
  <si>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</si>
  <si>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</si>
  <si>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</si>
  <si>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</si>
  <si>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</si>
  <si>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</si>
  <si>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</si>
  <si>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</si>
  <si>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</si>
  <si>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</si>
  <si>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</si>
  <si>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</si>
  <si>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</si>
  <si>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</si>
  <si>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</si>
  <si>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</si>
  <si>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</si>
  <si>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</si>
  <si>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</si>
  <si>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</si>
  <si>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</si>
  <si>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</si>
  <si>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</si>
  <si>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</si>
  <si>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</si>
  <si>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</si>
  <si>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</si>
  <si>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</si>
  <si>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</si>
  <si>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</si>
  <si>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</si>
  <si>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</si>
  <si>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</si>
  <si>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</si>
  <si>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</si>
  <si>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</si>
  <si>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</si>
  <si>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</si>
  <si>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</si>
  <si>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</si>
  <si>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</si>
  <si>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</si>
  <si>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</si>
  <si>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</si>
  <si>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</si>
  <si>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</si>
  <si>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</si>
  <si>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</si>
  <si>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</si>
  <si>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</si>
  <si>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</si>
  <si>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</si>
  <si>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</si>
  <si>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</si>
  <si>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</si>
  <si>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</si>
  <si>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</si>
  <si>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</si>
  <si>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</si>
  <si>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</si>
  <si>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</si>
  <si>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</si>
  <si>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</si>
  <si>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</si>
  <si>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</si>
  <si>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</si>
  <si>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</si>
  <si>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</si>
  <si>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</si>
  <si>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</si>
  <si>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</si>
  <si>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</si>
  <si>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</si>
  <si>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</si>
  <si>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</si>
  <si>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</si>
  <si>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</si>
  <si>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</si>
  <si>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</si>
  <si>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</si>
  <si>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</si>
  <si>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</si>
  <si>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</si>
  <si>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</si>
  <si>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</si>
  <si>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</si>
  <si>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</si>
  <si>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</si>
  <si>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</si>
  <si>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</si>
  <si>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</si>
  <si>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</si>
  <si>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</si>
  <si>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</si>
  <si>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</si>
  <si>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</si>
  <si>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</si>
  <si>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</si>
  <si>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</si>
  <si>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</si>
  <si>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</si>
  <si>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</si>
  <si>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</si>
  <si>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</si>
  <si>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</si>
  <si>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</si>
  <si>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</si>
  <si>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</si>
  <si>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</si>
  <si>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</si>
  <si>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</si>
  <si>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</si>
  <si>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</si>
  <si>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</si>
  <si>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</si>
  <si>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</si>
  <si>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</si>
  <si>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</si>
  <si>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</si>
  <si>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</si>
  <si>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</si>
  <si>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</si>
  <si>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</si>
  <si>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</si>
  <si>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</si>
  <si>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</si>
  <si>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</si>
  <si>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</si>
  <si>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</si>
  <si>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</si>
  <si>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</si>
  <si>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</si>
  <si>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</si>
  <si>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</si>
  <si>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</si>
  <si>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</si>
  <si>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</si>
  <si>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</si>
  <si>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</si>
  <si>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</si>
  <si>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</si>
  <si>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</si>
  <si>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</si>
  <si>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</si>
  <si>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</si>
  <si>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</si>
  <si>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</si>
  <si>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</si>
  <si>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</si>
  <si>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</si>
  <si>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</si>
  <si>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</si>
  <si>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</si>
  <si>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</si>
  <si>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</si>
  <si>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</si>
  <si>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</si>
  <si>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</si>
  <si>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</si>
  <si>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</si>
  <si>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</si>
  <si>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</si>
  <si>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</si>
  <si>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</si>
  <si>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</si>
  <si>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</si>
  <si>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</si>
  <si>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</si>
  <si>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</si>
  <si>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</si>
  <si>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</si>
  <si>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</si>
  <si>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</si>
  <si>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</si>
  <si>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</si>
  <si>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</si>
  <si>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</si>
  <si>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</si>
  <si>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</si>
  <si>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</si>
  <si>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</si>
  <si>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</si>
  <si>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</si>
  <si>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</si>
  <si>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</si>
  <si>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</si>
  <si>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</si>
  <si>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</si>
  <si>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</si>
  <si>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</si>
  <si>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</si>
  <si>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</si>
  <si>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</si>
  <si>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</si>
  <si>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</si>
  <si>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</si>
  <si>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</si>
  <si>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</si>
  <si>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</si>
  <si>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</si>
  <si>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</si>
  <si>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</si>
  <si>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</si>
  <si>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</si>
  <si>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</si>
  <si>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</si>
  <si>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</si>
  <si>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</si>
  <si>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</si>
  <si>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</si>
  <si>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</si>
  <si>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</si>
  <si>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</si>
  <si>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</si>
  <si>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</si>
  <si>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</si>
  <si>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</si>
  <si>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</si>
  <si>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</si>
  <si>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</si>
  <si>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</si>
  <si>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</si>
  <si>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</si>
  <si>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</si>
  <si>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</si>
  <si>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</si>
  <si>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</si>
  <si>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</si>
  <si>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</si>
  <si>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</si>
  <si>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</si>
  <si>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</si>
  <si>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</si>
  <si>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</si>
  <si>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</si>
  <si>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</si>
  <si>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</si>
  <si>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</si>
  <si>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</si>
  <si>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</si>
  <si>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</si>
  <si>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</si>
  <si>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</si>
  <si>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</si>
  <si>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</si>
  <si>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</si>
  <si>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</si>
  <si>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</si>
  <si>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</si>
  <si>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</si>
  <si>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</si>
  <si>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</si>
  <si>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</si>
  <si>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</si>
  <si>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</si>
  <si>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</si>
  <si>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</si>
  <si>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</si>
  <si>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</si>
  <si>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</si>
  <si>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</si>
  <si>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</si>
  <si>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</si>
  <si>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</si>
  <si>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</si>
  <si>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</si>
  <si>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</si>
  <si>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</si>
  <si>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</si>
  <si>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</si>
  <si>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</si>
  <si>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</si>
  <si>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</si>
  <si>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</si>
  <si>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</si>
  <si>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</si>
  <si>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</si>
  <si>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</si>
  <si>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</si>
  <si>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</si>
  <si>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</si>
  <si>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</si>
  <si>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</si>
  <si>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</si>
  <si>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</si>
  <si>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</si>
  <si>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</si>
  <si>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</si>
  <si>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</si>
  <si>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</si>
  <si>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</si>
  <si>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</si>
  <si>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</si>
  <si>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</si>
  <si>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</si>
  <si>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</si>
  <si>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</si>
  <si>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</si>
  <si>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</si>
  <si>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</si>
  <si>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</si>
  <si>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</si>
  <si>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</si>
  <si>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</si>
  <si>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</si>
  <si>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</si>
  <si>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</si>
  <si>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</si>
  <si>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</si>
  <si>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</si>
  <si>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</si>
  <si>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</si>
  <si>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</si>
  <si>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</si>
  <si>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</si>
  <si>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</si>
  <si>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</si>
  <si>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</si>
  <si>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</si>
  <si>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</si>
  <si>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</si>
  <si>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</si>
  <si>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</si>
  <si>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</si>
  <si>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</si>
  <si>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</si>
  <si>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</si>
  <si>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</si>
  <si>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</si>
  <si>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</si>
  <si>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</si>
  <si>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</si>
  <si>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</si>
  <si>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</si>
  <si>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</si>
  <si>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</si>
  <si>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</si>
  <si>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</si>
  <si>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</si>
  <si>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</si>
  <si>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</si>
  <si>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</si>
  <si>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</si>
  <si>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</si>
  <si>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</si>
  <si>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</si>
  <si>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</si>
  <si>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</si>
  <si>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</si>
  <si>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</si>
  <si>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</si>
  <si>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</si>
  <si>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</si>
  <si>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</si>
  <si>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</si>
  <si>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</si>
  <si>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</si>
  <si>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</si>
  <si>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</si>
  <si>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</si>
  <si>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</si>
  <si>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</si>
  <si>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</si>
  <si>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</si>
  <si>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</si>
  <si>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</si>
  <si>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</si>
  <si>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</si>
  <si>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</si>
  <si>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</si>
  <si>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</si>
  <si>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</si>
  <si>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</si>
  <si>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</si>
  <si>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</si>
  <si>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</si>
  <si>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</si>
  <si>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</si>
  <si>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</si>
  <si>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</si>
  <si>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</si>
  <si>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</si>
  <si>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</si>
  <si>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</si>
  <si>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</si>
  <si>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</si>
  <si>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</si>
  <si>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</si>
  <si>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</si>
  <si>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</si>
  <si>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</si>
  <si>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</si>
  <si>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</si>
  <si>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</si>
  <si>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</si>
  <si>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</si>
  <si>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</si>
  <si>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</si>
  <si>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</si>
  <si>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</si>
  <si>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</si>
  <si>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</si>
  <si>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</si>
  <si>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</si>
  <si>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</si>
  <si>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</si>
  <si>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</si>
  <si>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</si>
  <si>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</si>
  <si>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</si>
  <si>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</si>
  <si>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</si>
  <si>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</si>
  <si>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</si>
  <si>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</si>
  <si>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</si>
  <si>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</si>
  <si>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</si>
  <si>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</si>
  <si>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</si>
  <si>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</si>
  <si>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</si>
  <si>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</si>
  <si>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</si>
  <si>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</si>
  <si>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</si>
  <si>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</si>
  <si>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</si>
  <si>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</si>
  <si>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</si>
  <si>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</si>
  <si>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</si>
  <si>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</si>
  <si>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</si>
  <si>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</si>
  <si>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</si>
  <si>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</si>
  <si>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</si>
  <si>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</si>
  <si>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</si>
  <si>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</si>
  <si>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</si>
  <si>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</si>
  <si>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</si>
  <si>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</si>
  <si>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</si>
  <si>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</si>
  <si>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</si>
  <si>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</si>
  <si>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</si>
  <si>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</si>
  <si>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</si>
  <si>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</si>
  <si>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</si>
  <si>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</si>
  <si>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</si>
  <si>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</si>
  <si>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</si>
  <si>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</si>
  <si>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</si>
  <si>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</si>
  <si>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</si>
  <si>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</si>
  <si>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</si>
  <si>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</si>
  <si>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</si>
  <si>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</si>
  <si>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</si>
  <si>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</si>
  <si>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</si>
  <si>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</si>
  <si>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</si>
  <si>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</si>
  <si>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</si>
  <si>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</si>
  <si>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</si>
  <si>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</si>
  <si>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</si>
  <si>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</si>
  <si>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</si>
  <si>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</si>
  <si>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</si>
  <si>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</si>
  <si>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</si>
  <si>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</si>
  <si>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</si>
  <si>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</si>
  <si>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</si>
  <si>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</si>
  <si>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</si>
  <si>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</si>
  <si>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</si>
  <si>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</si>
  <si>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</si>
  <si>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</si>
  <si>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</si>
  <si>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</si>
  <si>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</si>
  <si>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</si>
  <si>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</si>
  <si>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</si>
  <si>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</si>
  <si>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</si>
  <si>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</si>
  <si>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</si>
  <si>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</si>
  <si>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</si>
  <si>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</si>
  <si>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</si>
  <si>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</si>
  <si>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</si>
  <si>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</si>
  <si>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</si>
  <si>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</si>
  <si>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</si>
  <si>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</si>
  <si>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</si>
  <si>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</si>
  <si>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</si>
  <si>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</si>
  <si>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</si>
  <si>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</si>
  <si>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</si>
  <si>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</si>
  <si>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</si>
  <si>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</si>
  <si>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</si>
  <si>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</si>
  <si>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</si>
  <si>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</si>
  <si>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</si>
  <si>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</si>
  <si>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</si>
  <si>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</si>
  <si>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</si>
  <si>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</si>
  <si>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</si>
  <si>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</si>
  <si>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</si>
  <si>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</si>
  <si>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</si>
  <si>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</si>
  <si>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</si>
  <si>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</si>
  <si>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</si>
  <si>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</si>
  <si>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</si>
  <si>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</si>
  <si>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</si>
  <si>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</si>
  <si>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</si>
  <si>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</si>
  <si>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</si>
  <si>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</si>
  <si>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</si>
  <si>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</si>
  <si>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</si>
  <si>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</si>
  <si>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</si>
  <si>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</si>
  <si>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</si>
  <si>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</si>
  <si>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</si>
  <si>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</si>
  <si>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</si>
  <si>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</si>
  <si>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</si>
  <si>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</si>
  <si>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</si>
  <si>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</si>
  <si>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</si>
  <si>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</si>
  <si>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</si>
  <si>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</si>
  <si>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</si>
  <si>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</si>
  <si>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</si>
  <si>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</si>
  <si>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</si>
  <si>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</si>
  <si>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</si>
  <si>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</si>
  <si>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</si>
  <si>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</si>
  <si>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</si>
  <si>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</si>
  <si>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</si>
  <si>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</si>
  <si>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</si>
  <si>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</si>
  <si>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</si>
  <si>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</si>
  <si>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</si>
  <si>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</si>
  <si>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</si>
  <si>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</si>
  <si>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</si>
  <si>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</si>
  <si>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</si>
  <si>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</si>
  <si>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</si>
  <si>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</si>
  <si>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</si>
  <si>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</si>
  <si>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</si>
  <si>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</si>
  <si>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</si>
  <si>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</si>
  <si>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</si>
  <si>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</si>
  <si>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</si>
  <si>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</si>
  <si>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</si>
  <si>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</si>
  <si>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</si>
  <si>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</si>
  <si>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</si>
  <si>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</si>
  <si>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</si>
  <si>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</si>
  <si>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</si>
  <si>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</si>
  <si>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</si>
  <si>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</si>
  <si>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</si>
  <si>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</si>
  <si>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</si>
  <si>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</si>
  <si>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</si>
  <si>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</si>
  <si>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</si>
  <si>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</si>
  <si>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</si>
  <si>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</si>
  <si>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</si>
  <si>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</si>
  <si>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</si>
  <si>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</si>
  <si>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</si>
  <si>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</si>
  <si>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</si>
  <si>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</si>
  <si>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</si>
  <si>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</si>
  <si>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</si>
  <si>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</si>
  <si>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</si>
  <si>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</si>
  <si>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</si>
  <si>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</si>
  <si>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</si>
  <si>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</si>
  <si>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</si>
  <si>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</si>
  <si>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</si>
  <si>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</si>
  <si>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</si>
  <si>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</si>
  <si>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</si>
  <si>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</si>
  <si>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</si>
  <si>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</si>
  <si>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</si>
  <si>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</si>
  <si>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</si>
  <si>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</si>
  <si>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</si>
  <si>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</si>
  <si>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</si>
  <si>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</si>
  <si>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</si>
  <si>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</si>
  <si>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</si>
  <si>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</si>
  <si>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</si>
  <si>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</si>
  <si>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</si>
  <si>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</si>
  <si>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</si>
  <si>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</si>
  <si>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</si>
  <si>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</si>
  <si>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</si>
  <si>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</si>
  <si>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</si>
  <si>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</si>
  <si>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</si>
  <si>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</si>
  <si>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</si>
  <si>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</si>
  <si>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</si>
  <si>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</si>
  <si>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</si>
  <si>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</si>
  <si>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</si>
  <si>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</si>
  <si>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</si>
  <si>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</si>
  <si>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</si>
  <si>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</si>
  <si>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</si>
  <si>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</si>
  <si>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</si>
  <si>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</si>
  <si>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</si>
  <si>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</si>
  <si>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</si>
  <si>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</si>
  <si>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</si>
  <si>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</si>
  <si>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</si>
  <si>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</si>
  <si>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</si>
  <si>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</si>
  <si>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</si>
  <si>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</si>
  <si>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</si>
  <si>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</si>
  <si>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</si>
  <si>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</si>
  <si>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</si>
  <si>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</si>
  <si>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</si>
  <si>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</si>
  <si>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</si>
  <si>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</si>
  <si>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</si>
  <si>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</si>
  <si>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</si>
  <si>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</si>
  <si>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</si>
  <si>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</si>
  <si>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</si>
  <si>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</si>
  <si>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</si>
  <si>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</si>
  <si>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</si>
  <si>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</si>
  <si>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</si>
  <si>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</si>
  <si>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</si>
  <si>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</si>
  <si>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</si>
  <si>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</si>
  <si>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</si>
  <si>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</si>
  <si>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</si>
  <si>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</si>
  <si>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</si>
  <si>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</si>
  <si>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</si>
  <si>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</si>
  <si>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</si>
  <si>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</si>
  <si>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</si>
  <si>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</si>
  <si>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</si>
  <si>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</si>
  <si>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</si>
  <si>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</si>
  <si>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</si>
  <si>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</si>
  <si>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</si>
  <si>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</si>
  <si>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</si>
  <si>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</si>
  <si>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</si>
  <si>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</si>
  <si>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</si>
  <si>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</si>
  <si>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</si>
  <si>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</si>
  <si>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</si>
  <si>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</si>
  <si>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</si>
  <si>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</si>
  <si>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</si>
  <si>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</si>
  <si>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</si>
  <si>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</si>
  <si>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</si>
  <si>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</si>
  <si>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</si>
  <si>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</si>
  <si>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</si>
  <si>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</si>
  <si>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</si>
  <si>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</si>
  <si>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</si>
  <si>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</si>
  <si>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</si>
  <si>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</si>
  <si>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</si>
  <si>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</si>
  <si>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</si>
  <si>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</si>
  <si>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</si>
  <si>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</si>
  <si>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</si>
  <si>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</si>
  <si>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</si>
  <si>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</si>
  <si>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</si>
  <si>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</si>
  <si>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</si>
  <si>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</si>
  <si>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</si>
  <si>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</si>
  <si>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</si>
  <si>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</si>
  <si>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</si>
  <si>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</si>
  <si>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</si>
  <si>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</si>
  <si>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</si>
  <si>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</si>
  <si>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</si>
  <si>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</si>
  <si>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</si>
  <si>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</si>
  <si>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</si>
  <si>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</si>
  <si>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</si>
  <si>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</si>
  <si>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</si>
  <si>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</si>
  <si>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</si>
  <si>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</si>
  <si>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</si>
  <si>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</si>
  <si>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</si>
  <si>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</si>
  <si>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</si>
  <si>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</si>
  <si>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</si>
  <si>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</si>
  <si>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</si>
  <si>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</si>
  <si>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</si>
  <si>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</si>
  <si>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</si>
  <si>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</si>
  <si>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</si>
  <si>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</si>
  <si>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</si>
  <si>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</si>
  <si>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</si>
  <si>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</si>
  <si>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</si>
  <si>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</si>
  <si>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</si>
  <si>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</si>
  <si>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</si>
  <si>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</si>
  <si>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</si>
  <si>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</si>
  <si>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</si>
  <si>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</si>
  <si>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</si>
  <si>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</si>
  <si>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</si>
  <si>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</si>
  <si>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</si>
  <si>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</si>
  <si>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</si>
  <si>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</si>
  <si>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</si>
  <si>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</si>
  <si>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</si>
  <si>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</si>
  <si>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</si>
  <si>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</si>
  <si>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</si>
  <si>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</si>
  <si>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</si>
  <si>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</si>
  <si>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</si>
  <si>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</si>
  <si>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</si>
  <si>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</si>
  <si>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</si>
  <si>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</si>
  <si>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</si>
  <si>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</si>
  <si>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</si>
  <si>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</si>
  <si>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</si>
  <si>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</si>
  <si>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</si>
  <si>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</si>
  <si>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</si>
  <si>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</si>
  <si>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</si>
  <si>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</si>
  <si>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</si>
  <si>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</si>
  <si>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</si>
  <si>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</si>
  <si>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</si>
  <si>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</si>
  <si>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</si>
  <si>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</si>
  <si>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</si>
  <si>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</si>
  <si>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</si>
  <si>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</si>
  <si>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</si>
  <si>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</si>
  <si>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</si>
  <si>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</si>
  <si>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</si>
  <si>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</si>
  <si>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</si>
  <si>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</si>
  <si>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</si>
  <si>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</si>
  <si>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</si>
  <si>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</si>
  <si>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</si>
  <si>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</si>
  <si>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</si>
  <si>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</si>
  <si>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</si>
  <si>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</si>
  <si>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</si>
  <si>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</si>
  <si>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</si>
  <si>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</si>
  <si>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</si>
  <si>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</si>
  <si>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</si>
  <si>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</si>
  <si>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</si>
  <si>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</si>
  <si>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</si>
  <si>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</si>
  <si>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</si>
  <si>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</si>
  <si>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</si>
  <si>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</si>
  <si>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</si>
  <si>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</si>
  <si>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</si>
  <si>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</si>
  <si>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</si>
  <si>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</si>
  <si>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</si>
  <si>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</si>
  <si>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</si>
  <si>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</si>
  <si>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</si>
  <si>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</si>
  <si>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</si>
  <si>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</si>
  <si>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</si>
  <si>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</si>
  <si>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</si>
  <si>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</si>
  <si>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</si>
  <si>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</si>
  <si>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</si>
  <si>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</si>
  <si>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</si>
  <si>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</si>
  <si>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</si>
  <si>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</si>
  <si>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</si>
  <si>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</si>
  <si>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</si>
  <si>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</si>
  <si>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</si>
  <si>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</si>
  <si>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</si>
  <si>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</si>
  <si>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</si>
  <si>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</si>
  <si>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</si>
  <si>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</si>
  <si>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</si>
  <si>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</si>
  <si>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</si>
  <si>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</si>
  <si>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</si>
  <si>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</si>
  <si>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</si>
  <si>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</si>
  <si>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</si>
  <si>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</si>
  <si>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</si>
  <si>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</si>
  <si>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</si>
  <si>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</si>
  <si>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</si>
  <si>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</si>
  <si>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</si>
  <si>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</si>
  <si>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</si>
  <si>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</si>
  <si>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</si>
  <si>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</si>
  <si>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</si>
  <si>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</si>
  <si>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</si>
  <si>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</si>
  <si>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</si>
  <si>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</si>
  <si>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</si>
  <si>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</si>
  <si>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</si>
  <si>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</si>
  <si>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</si>
  <si>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</si>
  <si>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</si>
  <si>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</si>
  <si>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</si>
  <si>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</si>
  <si>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</si>
  <si>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</si>
  <si>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</si>
  <si>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</si>
  <si>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</si>
  <si>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</si>
  <si>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</si>
  <si>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</si>
  <si>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</si>
  <si>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</si>
  <si>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</si>
  <si>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</si>
  <si>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</si>
  <si>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</si>
  <si>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</si>
  <si>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</si>
  <si>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</si>
  <si>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</si>
  <si>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</si>
  <si>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</si>
  <si>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</si>
  <si>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</si>
  <si>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</si>
  <si>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</si>
  <si>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</si>
  <si>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</si>
  <si>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</si>
  <si>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</si>
  <si>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</si>
  <si>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</si>
  <si>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</si>
  <si>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</si>
  <si>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</si>
  <si>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</si>
  <si>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</si>
  <si>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</si>
  <si>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</si>
  <si>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</si>
  <si>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</si>
  <si>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</si>
  <si>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</si>
  <si>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</si>
  <si>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</si>
  <si>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</si>
  <si>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</si>
  <si>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</si>
  <si>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</si>
  <si>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</si>
  <si>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</si>
  <si>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</si>
  <si>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</si>
  <si>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</si>
  <si>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</si>
  <si>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</si>
  <si>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</si>
  <si>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</si>
  <si>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</si>
  <si>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</si>
  <si>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</si>
  <si>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</si>
  <si>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</si>
  <si>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</si>
  <si>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</si>
  <si>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</si>
  <si>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</si>
  <si>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</si>
  <si>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</si>
  <si>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</si>
  <si>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</si>
  <si>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</si>
  <si>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</si>
  <si>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</si>
  <si>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</si>
  <si>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</si>
  <si>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</si>
  <si>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</si>
  <si>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</si>
  <si>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</si>
  <si>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</si>
  <si>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</si>
  <si>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</si>
  <si>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</si>
  <si>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</si>
  <si>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</si>
  <si>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</si>
  <si>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</si>
  <si>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</si>
  <si>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</si>
  <si>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</si>
  <si>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</si>
  <si>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</si>
  <si>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</si>
  <si>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</si>
  <si>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</si>
  <si>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</si>
  <si>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</si>
  <si>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</si>
  <si>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</si>
  <si>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</si>
  <si>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</si>
  <si>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</si>
  <si>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</si>
  <si>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</si>
  <si>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</si>
  <si>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</si>
  <si>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</si>
  <si>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</si>
  <si>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</si>
  <si>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</si>
  <si>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</si>
  <si>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</si>
  <si>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</si>
  <si>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</si>
  <si>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</si>
  <si>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</si>
  <si>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</si>
  <si>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</si>
  <si>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</si>
  <si>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</si>
  <si>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</si>
  <si>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</si>
  <si>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</si>
  <si>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</si>
  <si>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</si>
  <si>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</si>
  <si>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</si>
  <si>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</si>
  <si>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</si>
  <si>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</si>
  <si>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</si>
  <si>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</si>
  <si>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</si>
  <si>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</si>
  <si>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</si>
  <si>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</si>
  <si>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</si>
  <si>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</si>
  <si>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</si>
  <si>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</si>
  <si>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</si>
  <si>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</si>
  <si>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</si>
  <si>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</si>
  <si>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</si>
  <si>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</si>
  <si>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</si>
  <si>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</si>
  <si>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</si>
  <si>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</si>
  <si>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</si>
  <si>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</si>
  <si>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</si>
  <si>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</si>
  <si>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</si>
  <si>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</si>
  <si>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</si>
  <si>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</si>
  <si>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</si>
  <si>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</si>
  <si>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</si>
  <si>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</si>
  <si>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</si>
  <si>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</si>
  <si>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</si>
  <si>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</si>
  <si>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</si>
  <si>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</si>
  <si>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</si>
  <si>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</si>
  <si>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</si>
  <si>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</si>
  <si>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</si>
  <si>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</si>
  <si>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</si>
  <si>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</si>
  <si>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</si>
  <si>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</si>
  <si>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</si>
  <si>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</si>
  <si>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</si>
  <si>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</si>
  <si>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</si>
  <si>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</si>
  <si>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</si>
  <si>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</si>
  <si>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</si>
  <si>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</si>
  <si>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</si>
  <si>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</si>
  <si>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</si>
  <si>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</si>
  <si>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</si>
  <si>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</si>
  <si>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</si>
  <si>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</si>
  <si>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</si>
  <si>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</si>
  <si>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</si>
  <si>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</si>
  <si>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</si>
  <si>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</si>
  <si>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</si>
  <si>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</si>
  <si>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</si>
  <si>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</si>
  <si>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</si>
  <si>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</si>
  <si>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</si>
  <si>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</si>
  <si>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</si>
  <si>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</si>
  <si>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</si>
  <si>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</si>
  <si>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</si>
  <si>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</si>
  <si>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</si>
  <si>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</si>
  <si>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</si>
  <si>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</si>
  <si>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</si>
  <si>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</si>
  <si>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</si>
  <si>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</si>
  <si>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</si>
  <si>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</si>
  <si>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</si>
  <si>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</si>
  <si>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</si>
  <si>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</si>
  <si>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</si>
  <si>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</si>
  <si>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</si>
  <si>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</si>
  <si>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</si>
  <si>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</si>
  <si>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</si>
  <si>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</si>
  <si>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</si>
  <si>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</si>
  <si>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</si>
  <si>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</si>
  <si>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</si>
  <si>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</si>
  <si>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</si>
  <si>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</si>
  <si>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</si>
  <si>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</si>
  <si>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</si>
  <si>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</si>
  <si>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</si>
  <si>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</si>
  <si>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</si>
  <si>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</si>
  <si>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</si>
  <si>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</si>
  <si>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</si>
  <si>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</si>
  <si>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</si>
  <si>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</si>
  <si>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</si>
  <si>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</si>
  <si>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</si>
  <si>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</si>
  <si>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</si>
  <si>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</si>
  <si>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</si>
  <si>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</si>
  <si>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</si>
  <si>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</si>
  <si>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</si>
  <si>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</si>
  <si>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</si>
  <si>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</si>
  <si>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</si>
  <si>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</si>
  <si>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</si>
  <si>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</si>
  <si>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</si>
  <si>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</si>
  <si>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</si>
  <si>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</si>
  <si>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</si>
  <si>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</si>
  <si>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</si>
  <si>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</si>
  <si>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</si>
  <si>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</si>
  <si>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</si>
  <si>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</si>
  <si>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</si>
  <si>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</si>
  <si>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</si>
  <si>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</si>
  <si>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</si>
  <si>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</si>
  <si>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</si>
  <si>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</si>
  <si>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</si>
  <si>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</si>
  <si>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</si>
  <si>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</si>
  <si>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</si>
  <si>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</si>
  <si>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</si>
  <si>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</si>
  <si>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</si>
  <si>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</si>
  <si>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</si>
  <si>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</si>
  <si>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</si>
  <si>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</si>
  <si>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</si>
  <si>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</si>
  <si>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</si>
  <si>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</si>
  <si>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</si>
  <si>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</si>
  <si>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</si>
  <si>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</si>
  <si>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</si>
  <si>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</si>
  <si>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</si>
  <si>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</si>
  <si>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</si>
  <si>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</si>
  <si>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</si>
  <si>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</si>
  <si>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</si>
  <si>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</si>
  <si>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</si>
  <si>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</si>
  <si>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</si>
  <si>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</si>
  <si>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</si>
  <si>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</si>
  <si>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</si>
  <si>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</si>
  <si>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</si>
  <si>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</si>
  <si>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</si>
  <si>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</si>
  <si>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</si>
  <si>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</si>
  <si>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</si>
  <si>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</si>
  <si>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</si>
  <si>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</si>
  <si>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</si>
  <si>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</si>
  <si>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</si>
  <si>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</si>
  <si>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</si>
  <si>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</si>
  <si>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</si>
  <si>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</si>
  <si>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</si>
  <si>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</si>
  <si>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</si>
  <si>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</si>
  <si>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</si>
  <si>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</si>
  <si>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</si>
  <si>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</si>
  <si>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</si>
  <si>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</si>
  <si>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</si>
  <si>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</si>
  <si>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</si>
  <si>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</si>
  <si>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</si>
  <si>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</si>
  <si>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</si>
  <si>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</si>
  <si>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</si>
  <si>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</si>
  <si>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</si>
  <si>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</si>
  <si>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</si>
  <si>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</si>
  <si>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</si>
  <si>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</si>
  <si>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</si>
  <si>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</si>
  <si>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</si>
  <si>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</si>
  <si>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</si>
  <si>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</si>
  <si>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</si>
  <si>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</si>
  <si>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</si>
  <si>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</si>
  <si>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</si>
  <si>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</si>
  <si>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</si>
  <si>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</si>
  <si>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</si>
  <si>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</si>
  <si>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</si>
  <si>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</si>
  <si>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</si>
  <si>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</si>
  <si>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</si>
  <si>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</si>
  <si>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</si>
  <si>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</si>
  <si>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</si>
  <si>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</si>
  <si>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</si>
  <si>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</si>
  <si>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</si>
  <si>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</si>
  <si>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</si>
  <si>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</si>
  <si>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</si>
  <si>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</si>
  <si>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</si>
  <si>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</si>
  <si>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</si>
  <si>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</si>
  <si>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</si>
  <si>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</si>
  <si>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</si>
  <si>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</si>
  <si>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</si>
  <si>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</si>
  <si>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</si>
  <si>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</si>
  <si>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</si>
  <si>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</si>
  <si>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</si>
  <si>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</si>
  <si>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</si>
  <si>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</si>
  <si>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</si>
  <si>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</si>
  <si>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</si>
  <si>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</si>
  <si>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</si>
  <si>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</si>
  <si>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</si>
  <si>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</si>
  <si>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</si>
  <si>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</si>
  <si>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</si>
  <si>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</si>
  <si>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</si>
  <si>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</si>
  <si>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</si>
  <si>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</si>
  <si>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</si>
  <si>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</si>
  <si>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</si>
  <si>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</si>
  <si>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</si>
  <si>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</si>
  <si>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</si>
  <si>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</si>
  <si>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</si>
  <si>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</si>
  <si>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</si>
  <si>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</si>
  <si>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</si>
  <si>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</si>
  <si>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</si>
  <si>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</si>
  <si>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</si>
  <si>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</si>
  <si>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</si>
  <si>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</si>
  <si>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</si>
  <si>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</si>
  <si>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</si>
  <si>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</si>
  <si>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</si>
  <si>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</si>
  <si>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</si>
  <si>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</si>
  <si>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</si>
  <si>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</si>
  <si>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</si>
  <si>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</si>
  <si>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</si>
  <si>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</si>
  <si>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</si>
  <si>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</si>
  <si>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</si>
  <si>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</si>
  <si>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</si>
  <si>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</si>
  <si>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</si>
  <si>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</si>
  <si>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</si>
  <si>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</si>
  <si>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</si>
  <si>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</si>
  <si>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</si>
  <si>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</si>
  <si>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</si>
  <si>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</si>
  <si>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</si>
  <si>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</si>
  <si>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</si>
  <si>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</si>
  <si>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</si>
  <si>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</si>
  <si>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</si>
  <si>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</si>
  <si>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</si>
  <si>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</si>
  <si>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</si>
  <si>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</si>
  <si>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</si>
  <si>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</si>
  <si>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</si>
  <si>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</si>
  <si>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</si>
  <si>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</si>
  <si>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</si>
  <si>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</si>
  <si>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</si>
  <si>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</si>
  <si>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</si>
  <si>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</si>
  <si>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</si>
  <si>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</si>
  <si>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</si>
  <si>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</si>
  <si>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</si>
  <si>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</si>
  <si>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</si>
  <si>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</si>
  <si>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</si>
  <si>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</si>
  <si>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</si>
  <si>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</si>
  <si>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</si>
  <si>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</si>
  <si>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</si>
  <si>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</si>
  <si>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</si>
  <si>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</si>
  <si>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</si>
  <si>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</si>
  <si>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</si>
  <si>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</si>
  <si>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</si>
  <si>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</si>
  <si>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</si>
  <si>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</si>
  <si>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</si>
  <si>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</si>
  <si>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</si>
  <si>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</si>
  <si>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</si>
  <si>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</si>
  <si>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</si>
  <si>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</si>
  <si>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</si>
  <si>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</si>
  <si>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</si>
  <si>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</si>
  <si>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</si>
  <si>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</si>
  <si>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</si>
  <si>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</si>
  <si>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</si>
  <si>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</si>
  <si>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</si>
  <si>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</si>
  <si>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</si>
  <si>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</si>
  <si>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</si>
  <si>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</si>
  <si>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</si>
  <si>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</si>
  <si>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</si>
  <si>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</si>
  <si>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</si>
  <si>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</si>
  <si>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</si>
  <si>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</si>
  <si>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</si>
  <si>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</si>
  <si>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</si>
  <si>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</si>
  <si>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</si>
  <si>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</si>
  <si>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</si>
  <si>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</si>
  <si>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</si>
  <si>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</si>
  <si>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</si>
  <si>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</si>
  <si>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</si>
  <si>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</si>
  <si>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</si>
  <si>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</si>
  <si>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</si>
  <si>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</si>
  <si>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</si>
  <si>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</si>
  <si>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</si>
  <si>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</si>
  <si>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</si>
  <si>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</si>
  <si>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</si>
  <si>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</si>
  <si>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</si>
  <si>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</si>
  <si>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</si>
  <si>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</si>
  <si>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</si>
  <si>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</si>
  <si>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</si>
  <si>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</si>
  <si>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</si>
  <si>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</si>
  <si>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</si>
  <si>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</si>
  <si>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</si>
  <si>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</si>
  <si>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</si>
  <si>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</si>
  <si>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</si>
  <si>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</si>
  <si>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</si>
  <si>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</si>
  <si>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</si>
  <si>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</si>
  <si>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</si>
  <si>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</si>
  <si>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</si>
  <si>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</si>
  <si>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</si>
  <si>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</si>
  <si>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</si>
  <si>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</si>
  <si>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</si>
  <si>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</si>
  <si>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</si>
  <si>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</si>
  <si>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</si>
  <si>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</si>
  <si>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</si>
  <si>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</si>
  <si>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</si>
  <si>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</si>
  <si>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</si>
  <si>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</si>
  <si>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</si>
  <si>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</si>
  <si>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</si>
  <si>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</si>
  <si>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</si>
  <si>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</si>
  <si>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</si>
  <si>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</si>
  <si>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</si>
  <si>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</si>
  <si>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</si>
  <si>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</si>
  <si>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</si>
  <si>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</si>
  <si>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</si>
  <si>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</si>
  <si>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</si>
  <si>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</si>
  <si>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</si>
  <si>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</si>
  <si>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</si>
  <si>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</si>
  <si>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</si>
  <si>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</si>
  <si>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</si>
  <si>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</si>
  <si>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</si>
  <si>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</si>
  <si>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</si>
  <si>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</si>
  <si>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</si>
  <si>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</si>
  <si>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</si>
  <si>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</si>
  <si>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</si>
  <si>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</si>
  <si>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</si>
  <si>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</si>
  <si>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</si>
  <si>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</si>
  <si>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</si>
  <si>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</si>
  <si>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</si>
  <si>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</si>
  <si>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</si>
  <si>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</si>
  <si>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</si>
  <si>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</si>
  <si>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</si>
  <si>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</si>
  <si>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</si>
  <si>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</si>
  <si>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</si>
  <si>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</si>
  <si>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</si>
  <si>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</si>
  <si>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</si>
  <si>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</si>
  <si>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</si>
  <si>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</si>
  <si>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</si>
  <si>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</si>
  <si>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</si>
  <si>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</si>
  <si>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</si>
  <si>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</si>
  <si>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</si>
  <si>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</si>
  <si>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</si>
  <si>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</si>
  <si>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</si>
  <si>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</si>
  <si>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</si>
  <si>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</si>
  <si>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</si>
  <si>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</si>
  <si>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</si>
  <si>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</si>
  <si>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</si>
  <si>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</si>
  <si>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</si>
  <si>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</si>
  <si>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</si>
  <si>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</si>
  <si>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</si>
  <si>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</si>
  <si>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</si>
  <si>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</si>
  <si>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</si>
  <si>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</si>
  <si>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</si>
  <si>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</si>
  <si>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</si>
  <si>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</si>
  <si>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</si>
  <si>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</si>
  <si>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</si>
  <si>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</si>
  <si>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</si>
  <si>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</si>
  <si>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</si>
  <si>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</si>
  <si>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</si>
  <si>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</si>
  <si>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</si>
  <si>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</si>
  <si>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</si>
  <si>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</si>
  <si>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</si>
  <si>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</si>
  <si>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</si>
  <si>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</si>
  <si>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</si>
  <si>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</si>
  <si>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</si>
  <si>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</si>
  <si>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</si>
  <si>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</si>
  <si>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</si>
  <si>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</si>
  <si>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</si>
  <si>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</si>
  <si>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</si>
  <si>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</si>
  <si>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</si>
  <si>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</si>
  <si>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</si>
  <si>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</si>
  <si>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</si>
  <si>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</si>
  <si>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</si>
  <si>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</si>
  <si>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</si>
  <si>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</si>
  <si>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</si>
  <si>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</si>
  <si>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</si>
  <si>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</si>
  <si>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</si>
  <si>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</si>
  <si>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</si>
  <si>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</si>
  <si>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</si>
  <si>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</si>
  <si>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</si>
  <si>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</si>
  <si>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</si>
  <si>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</si>
  <si>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</si>
  <si>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</si>
  <si>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</si>
  <si>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</si>
  <si>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</si>
  <si>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</si>
  <si>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</si>
  <si>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</si>
  <si>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</si>
  <si>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</si>
  <si>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</si>
  <si>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</si>
  <si>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</si>
  <si>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</si>
  <si>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</si>
  <si>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</si>
  <si>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</si>
  <si>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</si>
  <si>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</si>
  <si>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</si>
  <si>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</si>
  <si>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</si>
  <si>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</si>
  <si>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</si>
  <si>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</si>
  <si>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</si>
  <si>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</si>
  <si>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</si>
  <si>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</si>
  <si>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</si>
  <si>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</si>
  <si>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</si>
  <si>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</si>
  <si>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</si>
  <si>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</si>
  <si>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</si>
  <si>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</si>
  <si>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</si>
  <si>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</si>
  <si>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</si>
  <si>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</si>
  <si>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</si>
  <si>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</si>
  <si>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</si>
  <si>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</si>
  <si>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</si>
  <si>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</si>
  <si>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</si>
  <si>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</si>
  <si>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</si>
  <si>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</si>
  <si>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</si>
  <si>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</si>
  <si>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</si>
  <si>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</si>
  <si>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</si>
  <si>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</si>
  <si>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</si>
  <si>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</si>
  <si>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</si>
  <si>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</si>
  <si>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</si>
  <si>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</si>
  <si>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</si>
  <si>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</si>
  <si>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</si>
  <si>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</si>
  <si>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</si>
  <si>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</si>
  <si>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</si>
  <si>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</si>
  <si>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</si>
  <si>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</si>
  <si>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</si>
  <si>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</si>
  <si>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</si>
  <si>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</si>
  <si>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</si>
  <si>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</si>
  <si>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</si>
  <si>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</si>
  <si>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</si>
  <si>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</si>
  <si>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</si>
  <si>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</si>
  <si>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</si>
  <si>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</si>
  <si>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</si>
  <si>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</si>
  <si>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</si>
  <si>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</si>
  <si>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</si>
  <si>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</si>
  <si>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</si>
  <si>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</si>
  <si>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</si>
  <si>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</si>
  <si>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</si>
  <si>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</si>
  <si>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</si>
  <si>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</si>
  <si>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</si>
  <si>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</si>
  <si>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</si>
  <si>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</si>
  <si>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</si>
  <si>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</si>
  <si>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</si>
  <si>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</si>
  <si>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</si>
  <si>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</si>
  <si>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</si>
  <si>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</si>
  <si>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</si>
  <si>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</si>
  <si>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</si>
  <si>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</si>
  <si>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</si>
  <si>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</si>
  <si>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</si>
  <si>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</si>
  <si>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</si>
  <si>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</si>
  <si>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</si>
  <si>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</si>
  <si>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</si>
  <si>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</si>
  <si>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</si>
  <si>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</si>
  <si>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</si>
  <si>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</si>
  <si>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</si>
  <si>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</si>
  <si>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</si>
  <si>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</si>
  <si>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</si>
  <si>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</si>
  <si>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</si>
  <si>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</si>
  <si>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</si>
  <si>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</si>
  <si>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</si>
  <si>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</si>
  <si>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</si>
  <si>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</si>
  <si>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</si>
  <si>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</si>
  <si>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</si>
  <si>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</si>
  <si>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</si>
  <si>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</si>
  <si>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</si>
  <si>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</si>
  <si>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</si>
  <si>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</si>
  <si>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</si>
  <si>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</si>
  <si>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</si>
  <si>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</si>
  <si>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</si>
  <si>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</si>
  <si>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</si>
  <si>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</si>
  <si>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</si>
  <si>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</si>
  <si>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</si>
  <si>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</si>
  <si>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</si>
  <si>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</si>
  <si>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</si>
  <si>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</si>
  <si>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</si>
  <si>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</si>
  <si>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</si>
  <si>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</si>
  <si>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</si>
  <si>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</si>
  <si>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</si>
  <si>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</si>
  <si>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</si>
  <si>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</si>
  <si>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</si>
  <si>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</si>
  <si>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</si>
  <si>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</si>
  <si>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</si>
  <si>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</si>
  <si>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</si>
  <si>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</si>
  <si>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</si>
  <si>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</si>
  <si>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</si>
  <si>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</si>
  <si>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</si>
  <si>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</si>
  <si>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</si>
  <si>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</si>
  <si>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</si>
  <si>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</si>
  <si>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</si>
  <si>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</si>
  <si>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</si>
  <si>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</si>
  <si>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</si>
  <si>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</si>
  <si>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</si>
  <si>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</si>
  <si>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</si>
  <si>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</si>
  <si>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</si>
  <si>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</si>
  <si>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</si>
  <si>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</si>
  <si>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</si>
  <si>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</si>
  <si>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</si>
  <si>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</si>
  <si>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</si>
  <si>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</si>
  <si>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</si>
  <si>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</si>
  <si>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</si>
  <si>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</si>
  <si>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</si>
  <si>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</si>
  <si>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</si>
  <si>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</si>
  <si>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</si>
  <si>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</si>
  <si>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</si>
  <si>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</si>
  <si>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</si>
  <si>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</si>
  <si>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</si>
  <si>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</si>
  <si>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</si>
  <si>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</si>
  <si>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</si>
  <si>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</si>
  <si>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</si>
  <si>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</si>
  <si>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</si>
  <si>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</si>
  <si>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</si>
  <si>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</si>
  <si>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</si>
  <si>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</si>
  <si>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</si>
  <si>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</si>
  <si>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</si>
  <si>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</si>
  <si>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</si>
  <si>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</si>
  <si>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</si>
  <si>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</si>
  <si>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</si>
  <si>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</si>
  <si>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</si>
  <si>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</si>
  <si>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</si>
  <si>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</si>
  <si>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</si>
  <si>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</si>
  <si>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</si>
  <si>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</si>
  <si>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</si>
  <si>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</si>
  <si>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</si>
  <si>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</si>
  <si>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</si>
  <si>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</si>
  <si>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</si>
  <si>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</si>
  <si>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</si>
  <si>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</si>
  <si>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</si>
  <si>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</si>
  <si>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</si>
  <si>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</si>
  <si>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</si>
  <si>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</si>
  <si>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</si>
  <si>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</si>
  <si>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</si>
  <si>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</si>
  <si>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</si>
  <si>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</si>
  <si>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</si>
  <si>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</si>
  <si>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</si>
  <si>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</si>
  <si>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</si>
  <si>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</si>
  <si>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</si>
  <si>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</si>
  <si>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</si>
  <si>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</si>
  <si>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</si>
  <si>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</si>
  <si>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</si>
  <si>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</si>
  <si>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</si>
  <si>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</si>
  <si>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</si>
  <si>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</si>
  <si>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</si>
  <si>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</si>
  <si>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</si>
  <si>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</si>
  <si>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</si>
  <si>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</si>
  <si>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</si>
  <si>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</si>
  <si>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</si>
  <si>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</si>
  <si>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</si>
  <si>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</si>
  <si>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</si>
  <si>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</si>
  <si>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</si>
  <si>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</si>
  <si>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</si>
  <si>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</si>
  <si>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</si>
  <si>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</si>
  <si>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</si>
  <si>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</si>
  <si>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</si>
  <si>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</si>
  <si>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</si>
  <si>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</si>
  <si>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</si>
  <si>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</si>
  <si>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</si>
  <si>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</si>
  <si>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</si>
  <si>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</si>
  <si>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</si>
  <si>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</si>
  <si>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</si>
  <si>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</si>
  <si>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</si>
  <si>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</si>
  <si>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</si>
  <si>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</si>
  <si>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</si>
  <si>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</si>
  <si>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</si>
  <si>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</si>
  <si>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</si>
  <si>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</si>
  <si>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</si>
  <si>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</si>
  <si>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</si>
  <si>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</si>
  <si>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</si>
  <si>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</si>
  <si>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</si>
  <si>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</si>
  <si>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</si>
  <si>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</si>
  <si>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</si>
  <si>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</si>
  <si>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</si>
  <si>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</si>
  <si>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</si>
  <si>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</si>
  <si>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</si>
  <si>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</si>
  <si>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</si>
  <si>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</si>
  <si>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</si>
  <si>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</si>
  <si>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</si>
  <si>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</si>
  <si>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</si>
  <si>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</si>
  <si>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</si>
  <si>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</si>
  <si>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</si>
  <si>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</si>
  <si>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</si>
  <si>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</si>
  <si>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</si>
  <si>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</si>
  <si>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</si>
  <si>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</si>
  <si>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</si>
  <si>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</si>
  <si>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</si>
  <si>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</si>
  <si>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</si>
  <si>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</si>
  <si>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</si>
  <si>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</si>
  <si>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</si>
  <si>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</si>
  <si>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</si>
  <si>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</si>
  <si>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</si>
  <si>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</si>
  <si>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</si>
  <si>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</si>
  <si>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</si>
  <si>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</si>
  <si>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</si>
  <si>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</si>
  <si>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</si>
  <si>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</si>
  <si>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</si>
  <si>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</si>
  <si>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</si>
  <si>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</si>
  <si>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</si>
  <si>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</si>
  <si>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</si>
  <si>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</si>
  <si>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</si>
  <si>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</si>
  <si>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</si>
  <si>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</si>
  <si>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</si>
  <si>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</si>
  <si>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</si>
  <si>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</si>
  <si>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</si>
  <si>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</si>
  <si>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</si>
  <si>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</si>
  <si>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</si>
  <si>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</si>
  <si>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</si>
  <si>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</si>
  <si>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</si>
  <si>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</si>
  <si>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</si>
  <si>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</si>
  <si>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</si>
  <si>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</si>
  <si>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</si>
  <si>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</si>
  <si>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</si>
  <si>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</si>
  <si>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</si>
  <si>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</si>
  <si>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</si>
  <si>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</si>
  <si>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</si>
  <si>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</si>
  <si>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</si>
  <si>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</si>
  <si>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</si>
  <si>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</si>
  <si>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</si>
  <si>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</si>
  <si>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</si>
  <si>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</si>
  <si>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</si>
  <si>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</si>
  <si>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</si>
  <si>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</si>
  <si>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</si>
  <si>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</si>
  <si>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</si>
  <si>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</si>
  <si>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</si>
  <si>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</si>
  <si>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</si>
  <si>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</si>
  <si>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</si>
  <si>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</si>
  <si>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</si>
  <si>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</si>
  <si>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</si>
  <si>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</si>
  <si>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</si>
  <si>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</si>
  <si>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</si>
  <si>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</si>
  <si>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</si>
  <si>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</si>
  <si>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</si>
  <si>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</si>
  <si>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</si>
  <si>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</si>
  <si>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</si>
  <si>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</si>
  <si>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</si>
  <si>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</si>
  <si>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</si>
  <si>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</si>
  <si>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</si>
  <si>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</si>
  <si>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</si>
  <si>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</si>
  <si>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</si>
  <si>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</si>
  <si>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</si>
  <si>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</si>
  <si>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</si>
  <si>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</si>
  <si>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</si>
  <si>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</si>
  <si>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</si>
  <si>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</si>
  <si>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</si>
  <si>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</si>
  <si>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</si>
  <si>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</si>
  <si>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</si>
  <si>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</si>
  <si>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</si>
  <si>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</si>
  <si>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</si>
  <si>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</si>
  <si>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</si>
  <si>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</si>
  <si>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</si>
  <si>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</si>
  <si>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</si>
  <si>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</si>
  <si>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</si>
  <si>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</si>
  <si>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</si>
  <si>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</si>
  <si>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</si>
  <si>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</si>
  <si>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</si>
  <si>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</si>
  <si>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</si>
  <si>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</si>
  <si>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</si>
  <si>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</si>
  <si>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</si>
  <si>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</si>
  <si>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</si>
  <si>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</si>
  <si>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</si>
  <si>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</si>
  <si>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</si>
  <si>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</si>
  <si>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</si>
  <si>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</si>
  <si>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</si>
  <si>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</si>
  <si>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</si>
  <si>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</si>
  <si>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</si>
  <si>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</si>
  <si>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</si>
  <si>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</si>
  <si>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</si>
  <si>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</si>
  <si>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</si>
  <si>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</si>
  <si>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</si>
  <si>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</si>
  <si>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</si>
  <si>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</si>
  <si>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</si>
  <si>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</si>
  <si>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</si>
  <si>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</si>
  <si>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</si>
  <si>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</si>
  <si>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</si>
  <si>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</si>
  <si>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</si>
  <si>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</si>
  <si>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</si>
  <si>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</si>
  <si>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</si>
  <si>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</si>
  <si>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</si>
  <si>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</si>
  <si>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</si>
  <si>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</si>
  <si>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</si>
  <si>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</si>
  <si>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</si>
  <si>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</si>
  <si>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</si>
  <si>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</si>
  <si>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</si>
  <si>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</si>
  <si>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</si>
  <si>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</si>
  <si>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</si>
  <si>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</si>
  <si>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</si>
  <si>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</si>
  <si>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</si>
  <si>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</si>
  <si>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</si>
  <si>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</si>
  <si>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</si>
  <si>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</si>
  <si>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</si>
  <si>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</si>
  <si>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</si>
  <si>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</si>
  <si>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</si>
  <si>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</si>
  <si>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</si>
  <si>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</si>
  <si>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</si>
  <si>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</si>
  <si>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</si>
  <si>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</si>
  <si>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</si>
  <si>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</si>
  <si>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</si>
  <si>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</si>
  <si>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</si>
  <si>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</si>
  <si>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</si>
  <si>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</si>
  <si>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</si>
  <si>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</si>
  <si>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</si>
  <si>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</si>
  <si>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</si>
  <si>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</si>
  <si>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</si>
  <si>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</si>
  <si>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</si>
  <si>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</si>
  <si>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</si>
  <si>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</si>
  <si>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</si>
  <si>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</si>
  <si>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</si>
  <si>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</si>
  <si>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</si>
  <si>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</si>
  <si>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</si>
  <si>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</si>
  <si>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</si>
  <si>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</si>
  <si>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</si>
  <si>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</si>
  <si>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</si>
  <si>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</si>
  <si>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</si>
  <si>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</si>
  <si>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</si>
  <si>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</si>
  <si>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</si>
  <si>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</si>
  <si>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</si>
  <si>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</si>
  <si>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</si>
  <si>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</si>
  <si>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</si>
  <si>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</si>
  <si>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</si>
  <si>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</si>
  <si>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</si>
  <si>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</si>
  <si>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</si>
  <si>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</si>
  <si>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</si>
  <si>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</si>
  <si>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</si>
  <si>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</si>
  <si>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</si>
  <si>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</si>
  <si>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</si>
  <si>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</si>
  <si>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</si>
  <si>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</si>
  <si>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</si>
  <si>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</si>
  <si>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</si>
  <si>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</si>
  <si>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</si>
  <si>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</si>
  <si>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</si>
  <si>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</si>
  <si>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</si>
  <si>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</si>
  <si>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</si>
  <si>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</si>
  <si>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</si>
  <si>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</si>
  <si>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</si>
  <si>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</si>
  <si>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</si>
  <si>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</si>
  <si>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</si>
  <si>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</si>
  <si>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</si>
  <si>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</si>
  <si>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</si>
  <si>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</si>
  <si>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</si>
  <si>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</si>
  <si>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</si>
  <si>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</si>
  <si>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</si>
  <si>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</si>
  <si>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</si>
  <si>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</si>
  <si>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</si>
  <si>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</si>
  <si>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</si>
  <si>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</si>
  <si>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</si>
  <si>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</si>
  <si>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</si>
  <si>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</si>
  <si>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</si>
  <si>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</si>
  <si>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</si>
  <si>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</si>
  <si>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</si>
  <si>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</si>
  <si>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</si>
  <si>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</si>
  <si>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</si>
  <si>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</si>
  <si>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</si>
  <si>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</si>
  <si>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</si>
  <si>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</si>
  <si>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</si>
  <si>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</si>
  <si>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</si>
  <si>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</si>
  <si>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</si>
  <si>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</si>
  <si>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</si>
  <si>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</si>
  <si>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</si>
  <si>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</si>
  <si>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</si>
  <si>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</si>
  <si>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</si>
  <si>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</si>
  <si>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</si>
  <si>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</si>
  <si>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</si>
  <si>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</si>
  <si>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</si>
  <si>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</si>
  <si>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</si>
  <si>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</si>
  <si>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</si>
  <si>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</si>
  <si>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</si>
  <si>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</si>
  <si>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</si>
  <si>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</si>
  <si>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</si>
  <si>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</si>
  <si>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</si>
  <si>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</si>
  <si>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</si>
  <si>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</si>
  <si>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</si>
  <si>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</si>
  <si>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</si>
  <si>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</si>
  <si>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</si>
  <si>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</si>
  <si>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</si>
  <si>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</si>
  <si>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</si>
  <si>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</si>
  <si>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</si>
  <si>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</si>
  <si>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</si>
  <si>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</si>
  <si>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</si>
  <si>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</si>
  <si>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</si>
  <si>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</si>
  <si>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</si>
  <si>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</si>
  <si>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</si>
  <si>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</si>
  <si>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</si>
  <si>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</si>
  <si>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</si>
  <si>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</si>
  <si>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</si>
  <si>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</si>
  <si>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</si>
  <si>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</si>
  <si>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</si>
  <si>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</si>
  <si>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</si>
  <si>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</si>
  <si>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</si>
  <si>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</si>
  <si>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</si>
  <si>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</si>
  <si>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</si>
  <si>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</si>
  <si>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</si>
  <si>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</si>
  <si>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</si>
  <si>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</si>
  <si>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</si>
  <si>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</si>
  <si>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</si>
  <si>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</si>
  <si>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</si>
  <si>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</si>
  <si>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</si>
  <si>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</si>
  <si>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</si>
  <si>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</si>
  <si>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</si>
  <si>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</si>
  <si>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</si>
  <si>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</si>
  <si>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</si>
  <si>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</si>
  <si>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</si>
  <si>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</si>
  <si>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</si>
  <si>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</si>
  <si>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</si>
  <si>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</si>
  <si>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</si>
  <si>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</si>
  <si>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</si>
  <si>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</si>
  <si>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</si>
  <si>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</si>
  <si>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</si>
  <si>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</si>
  <si>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</si>
  <si>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</si>
  <si>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</si>
  <si>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</si>
  <si>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</si>
  <si>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</si>
  <si>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</si>
  <si>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</si>
  <si>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</si>
  <si>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</si>
  <si>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</si>
  <si>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</si>
  <si>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</si>
  <si>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</si>
  <si>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</si>
  <si>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</si>
  <si>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</si>
  <si>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</si>
  <si>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</si>
  <si>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</si>
  <si>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</si>
  <si>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</si>
  <si>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</si>
  <si>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</si>
  <si>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</si>
  <si>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</si>
  <si>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</si>
  <si>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</si>
  <si>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</si>
  <si>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</si>
  <si>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</si>
  <si>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</si>
  <si>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</si>
  <si>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</si>
  <si>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</si>
  <si>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</si>
  <si>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</si>
  <si>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</si>
  <si>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</si>
  <si>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</si>
  <si>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</si>
  <si>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</si>
  <si>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</si>
  <si>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</si>
  <si>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</si>
  <si>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</si>
  <si>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</si>
  <si>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</si>
  <si>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</si>
  <si>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</si>
  <si>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</si>
  <si>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</si>
  <si>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</si>
  <si>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</si>
  <si>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</si>
  <si>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</si>
  <si>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</si>
  <si>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</si>
  <si>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</si>
  <si>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</si>
  <si>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</si>
  <si>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</si>
  <si>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</si>
  <si>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</si>
  <si>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</si>
  <si>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</si>
  <si>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</si>
  <si>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</si>
  <si>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</si>
  <si>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</si>
  <si>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</si>
  <si>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</si>
  <si>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</si>
  <si>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</si>
  <si>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</si>
  <si>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</si>
  <si>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</si>
  <si>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</si>
  <si>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</si>
  <si>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</si>
  <si>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</si>
  <si>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</si>
  <si>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</si>
  <si>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</si>
  <si>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</si>
  <si>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</si>
  <si>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</si>
  <si>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</si>
  <si>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</si>
  <si>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</si>
  <si>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</si>
  <si>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</si>
  <si>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</si>
  <si>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</si>
  <si>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</si>
  <si>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</si>
  <si>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</si>
  <si>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</si>
  <si>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</si>
  <si>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</si>
  <si>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</si>
  <si>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</si>
  <si>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</si>
  <si>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</si>
  <si>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</si>
  <si>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</si>
  <si>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</si>
  <si>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</si>
  <si>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</si>
  <si>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</si>
  <si>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</si>
  <si>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</si>
  <si>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</si>
  <si>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</si>
  <si>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</si>
  <si>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</si>
  <si>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</si>
  <si>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</si>
  <si>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</si>
  <si>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</si>
  <si>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</si>
  <si>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</si>
  <si>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</si>
  <si>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</si>
  <si>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</si>
  <si>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</si>
  <si>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</si>
  <si>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</si>
  <si>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</si>
  <si>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</si>
  <si>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</si>
  <si>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</si>
  <si>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</si>
  <si>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</si>
  <si>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</si>
  <si>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</si>
  <si>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</si>
  <si>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</si>
  <si>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</si>
  <si>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</si>
  <si>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</si>
  <si>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</si>
  <si>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</si>
  <si>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</si>
  <si>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</si>
  <si>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</si>
  <si>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</si>
  <si>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</si>
  <si>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</si>
  <si>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</si>
  <si>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</si>
  <si>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</si>
  <si>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</si>
  <si>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</si>
  <si>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</si>
  <si>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</si>
  <si>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</si>
  <si>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</si>
  <si>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</si>
  <si>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</si>
  <si>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</si>
  <si>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</si>
  <si>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</si>
  <si>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</si>
  <si>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</si>
  <si>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</si>
  <si>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</si>
  <si>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</si>
  <si>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</si>
  <si>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</si>
  <si>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</si>
  <si>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</si>
  <si>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</si>
  <si>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</si>
  <si>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</si>
  <si>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</si>
  <si>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</si>
  <si>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</si>
  <si>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</si>
  <si>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</si>
  <si>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</si>
  <si>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</si>
  <si>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</si>
  <si>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</si>
  <si>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</si>
  <si>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</si>
  <si>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</si>
  <si>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</si>
  <si>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</si>
  <si>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</si>
  <si>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</si>
  <si>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</si>
  <si>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</si>
  <si>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</si>
  <si>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</si>
  <si>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</si>
  <si>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</si>
  <si>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</si>
  <si>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</si>
  <si>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</si>
  <si>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</si>
  <si>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</si>
  <si>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</si>
  <si>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</si>
  <si>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</si>
  <si>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</si>
  <si>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</si>
  <si>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</si>
  <si>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</si>
  <si>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</si>
  <si>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</si>
  <si>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</si>
  <si>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</si>
  <si>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</si>
  <si>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</si>
  <si>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</si>
  <si>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</si>
  <si>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</si>
  <si>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</si>
  <si>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</si>
  <si>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</si>
  <si>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</si>
  <si>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</si>
  <si>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</si>
  <si>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</si>
  <si>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</si>
  <si>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</si>
  <si>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</si>
  <si>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</si>
  <si>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</si>
  <si>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</si>
  <si>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</si>
  <si>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</si>
  <si>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</si>
  <si>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</si>
  <si>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</si>
  <si>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</si>
  <si>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</si>
  <si>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</si>
  <si>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</si>
  <si>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</si>
  <si>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</si>
  <si>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</si>
  <si>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</si>
  <si>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</si>
  <si>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</si>
  <si>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</si>
  <si>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</si>
  <si>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</si>
  <si>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</si>
  <si>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</si>
  <si>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</si>
  <si>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</si>
  <si>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</si>
  <si>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</si>
  <si>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</si>
  <si>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</si>
  <si>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</si>
  <si>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</si>
  <si>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</si>
  <si>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</si>
  <si>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</si>
  <si>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</si>
  <si>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</si>
  <si>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</si>
  <si>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</si>
  <si>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</si>
  <si>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</si>
  <si>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</si>
  <si>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</si>
  <si>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</si>
  <si>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</si>
  <si>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</si>
  <si>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</si>
  <si>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</si>
  <si>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</si>
  <si>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</si>
  <si>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</si>
  <si>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</si>
  <si>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</si>
  <si>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</si>
  <si>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</si>
  <si>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</si>
  <si>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</si>
  <si>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</si>
  <si>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</si>
  <si>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</si>
  <si>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</si>
  <si>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</si>
  <si>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</si>
  <si>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</si>
  <si>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</si>
  <si>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</si>
  <si>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</si>
  <si>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</si>
  <si>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</si>
  <si>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</si>
  <si>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</si>
  <si>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</si>
  <si>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</si>
  <si>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</si>
  <si>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</si>
  <si>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</si>
  <si>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</si>
  <si>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</si>
  <si>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</si>
  <si>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</si>
  <si>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</si>
  <si>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</si>
  <si>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</si>
  <si>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</si>
  <si>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</si>
  <si>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</si>
  <si>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</si>
  <si>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</si>
  <si>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</si>
  <si>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</si>
  <si>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</si>
  <si>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</si>
  <si>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</si>
  <si>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</si>
  <si>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</si>
  <si>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</si>
  <si>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</si>
  <si>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</si>
  <si>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</si>
  <si>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</si>
  <si>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</si>
  <si>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</si>
  <si>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</si>
  <si>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</si>
  <si>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</si>
  <si>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</si>
  <si>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</si>
  <si>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</si>
  <si>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</si>
  <si>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</si>
  <si>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</si>
  <si>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</si>
  <si>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</si>
  <si>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</si>
  <si>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</si>
  <si>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</si>
  <si>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</si>
  <si>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</si>
  <si>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</si>
  <si>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</si>
  <si>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</si>
  <si>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</si>
  <si>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</si>
  <si>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</si>
  <si>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</si>
  <si>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</si>
  <si>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</si>
  <si>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</si>
  <si>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</si>
  <si>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</si>
  <si>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</si>
  <si>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</si>
  <si>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</si>
  <si>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</si>
  <si>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</si>
  <si>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</si>
  <si>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</si>
  <si>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</si>
  <si>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</si>
  <si>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</si>
  <si>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</si>
  <si>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</si>
  <si>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</si>
  <si>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</si>
  <si>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</si>
  <si>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</si>
  <si>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</si>
  <si>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</si>
  <si>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</si>
  <si>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</si>
  <si>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</si>
  <si>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</si>
  <si>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</si>
  <si>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</si>
  <si>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</si>
  <si>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</si>
  <si>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</si>
  <si>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</si>
  <si>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</si>
  <si>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</si>
  <si>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</si>
  <si>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</si>
  <si>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</si>
  <si>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</si>
  <si>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</si>
  <si>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</si>
  <si>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</si>
  <si>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</si>
  <si>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</si>
  <si>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</si>
  <si>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</si>
  <si>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</si>
  <si>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</si>
  <si>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</si>
  <si>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</si>
  <si>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</si>
  <si>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</si>
  <si>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</si>
  <si>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</si>
  <si>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</si>
  <si>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</si>
  <si>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</si>
  <si>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</si>
  <si>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</si>
  <si>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</si>
  <si>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</si>
  <si>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</si>
  <si>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</si>
  <si>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</si>
  <si>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</si>
  <si>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</si>
  <si>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</si>
  <si>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</si>
  <si>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</si>
  <si>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</si>
  <si>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</si>
  <si>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</si>
  <si>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</si>
  <si>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</si>
  <si>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</si>
  <si>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</si>
  <si>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</si>
  <si>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</si>
  <si>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</si>
  <si>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</si>
  <si>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</si>
  <si>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</si>
  <si>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</si>
  <si>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</si>
  <si>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</si>
  <si>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</si>
  <si>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</si>
  <si>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</si>
  <si>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</si>
  <si>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</si>
  <si>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</si>
  <si>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</si>
  <si>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</si>
  <si>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</si>
  <si>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</si>
  <si>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</si>
  <si>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</si>
  <si>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</si>
  <si>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</si>
  <si>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</si>
  <si>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</si>
  <si>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</si>
  <si>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</si>
  <si>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</si>
  <si>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</si>
  <si>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</si>
  <si>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</si>
  <si>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</si>
  <si>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</si>
  <si>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</si>
  <si>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</si>
  <si>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</si>
  <si>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</si>
  <si>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</si>
  <si>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</si>
  <si>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</si>
  <si>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</si>
  <si>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</si>
  <si>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</si>
  <si>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</si>
  <si>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</si>
  <si>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</si>
  <si>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</si>
  <si>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</si>
  <si>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</si>
  <si>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</si>
  <si>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</si>
  <si>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</si>
  <si>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</si>
  <si>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</si>
  <si>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</si>
  <si>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</si>
  <si>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</si>
  <si>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</si>
  <si>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</si>
  <si>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</si>
  <si>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</si>
  <si>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</si>
  <si>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</si>
  <si>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</si>
  <si>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</si>
  <si>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</si>
  <si>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</si>
  <si>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</si>
  <si>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</si>
  <si>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</si>
  <si>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</si>
  <si>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</si>
  <si>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</si>
  <si>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</si>
  <si>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</si>
  <si>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</si>
  <si>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</si>
  <si>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</si>
  <si>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</si>
  <si>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</si>
  <si>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</si>
  <si>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</si>
  <si>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</si>
  <si>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</si>
  <si>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</si>
  <si>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</si>
  <si>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</si>
  <si>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</si>
  <si>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</si>
  <si>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</si>
  <si>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</si>
  <si>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</si>
  <si>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</si>
  <si>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</si>
  <si>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</si>
  <si>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</si>
  <si>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</si>
  <si>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</si>
  <si>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</si>
  <si>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</si>
  <si>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</si>
  <si>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</si>
  <si>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</si>
  <si>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</si>
  <si>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</si>
  <si>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</si>
  <si>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</si>
  <si>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</si>
  <si>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</si>
  <si>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</si>
  <si>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</si>
  <si>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</si>
  <si>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</si>
  <si>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</si>
  <si>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</si>
  <si>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</si>
  <si>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</si>
  <si>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</si>
  <si>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</si>
  <si>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</si>
  <si>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</si>
  <si>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</si>
  <si>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</si>
  <si>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</si>
  <si>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</si>
  <si>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</si>
  <si>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</si>
  <si>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</si>
  <si>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</si>
  <si>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</si>
  <si>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</si>
  <si>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</si>
  <si>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</si>
  <si>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</si>
  <si>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</si>
  <si>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</si>
  <si>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</si>
  <si>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</si>
  <si>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</si>
  <si>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</si>
  <si>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</si>
  <si>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</si>
  <si>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</si>
  <si>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</si>
  <si>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</si>
  <si>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</si>
  <si>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</si>
  <si>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</si>
  <si>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</si>
  <si>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</si>
  <si>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</si>
  <si>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</si>
  <si>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</si>
  <si>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</si>
  <si>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</si>
  <si>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</si>
  <si>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</si>
  <si>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</si>
  <si>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</si>
  <si>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</si>
  <si>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</si>
  <si>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</si>
  <si>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</si>
  <si>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</si>
  <si>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</si>
  <si>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</si>
  <si>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</si>
  <si>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</si>
  <si>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</si>
  <si>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</si>
  <si>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</si>
  <si>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</si>
  <si>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</si>
  <si>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</si>
  <si>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</si>
  <si>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</si>
  <si>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</si>
  <si>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</si>
  <si>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</si>
  <si>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</si>
  <si>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</si>
  <si>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</si>
  <si>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</si>
  <si>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</si>
  <si>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</si>
  <si>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</si>
  <si>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</si>
  <si>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</si>
  <si>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</si>
  <si>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</si>
  <si>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</si>
  <si>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</si>
  <si>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</si>
  <si>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</si>
  <si>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</si>
  <si>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</si>
  <si>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</si>
  <si>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</si>
  <si>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</si>
  <si>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</si>
  <si>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</si>
  <si>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</si>
  <si>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</si>
  <si>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</si>
  <si>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</si>
  <si>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</si>
  <si>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</si>
  <si>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</si>
  <si>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</si>
  <si>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</si>
  <si>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</si>
  <si>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</si>
  <si>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</si>
  <si>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</si>
  <si>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</si>
  <si>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</si>
  <si>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</si>
  <si>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</si>
  <si>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</si>
  <si>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</si>
  <si>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</si>
  <si>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</si>
  <si>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</si>
  <si>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</si>
  <si>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</si>
  <si>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</si>
  <si>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</si>
  <si>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</si>
  <si>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</si>
  <si>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</si>
  <si>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</si>
  <si>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</si>
  <si>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</si>
  <si>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</si>
  <si>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</si>
  <si>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</si>
  <si>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</si>
  <si>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</si>
  <si>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</si>
  <si>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</si>
  <si>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</si>
  <si>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</si>
  <si>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</si>
  <si>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</si>
  <si>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</si>
  <si>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</si>
  <si>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</si>
  <si>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</si>
  <si>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</si>
  <si>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</si>
  <si>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</si>
  <si>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</si>
  <si>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</si>
  <si>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</si>
  <si>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</si>
  <si>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</si>
  <si>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</si>
  <si>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</si>
  <si>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</si>
  <si>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</si>
  <si>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</si>
  <si>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</si>
  <si>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</si>
  <si>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</si>
  <si>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</si>
  <si>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</si>
  <si>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</si>
  <si>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</si>
  <si>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</si>
  <si>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</si>
  <si>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</si>
  <si>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</si>
  <si>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</si>
  <si>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</si>
  <si>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</si>
  <si>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</si>
  <si>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</si>
  <si>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</si>
  <si>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</si>
  <si>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</si>
  <si>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</si>
  <si>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</si>
  <si>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</si>
  <si>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</si>
  <si>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</si>
  <si>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</si>
  <si>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</si>
  <si>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</si>
  <si>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</si>
  <si>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</si>
  <si>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</si>
  <si>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</si>
  <si>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</si>
  <si>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</si>
  <si>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</si>
  <si>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</si>
  <si>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</si>
  <si>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</si>
  <si>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</si>
  <si>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</si>
  <si>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</si>
  <si>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</si>
  <si>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</si>
  <si>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</si>
  <si>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</si>
  <si>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</si>
  <si>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</si>
  <si>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</si>
  <si>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</si>
  <si>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</si>
  <si>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</si>
  <si>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</si>
  <si>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</si>
  <si>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</si>
  <si>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</si>
  <si>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</si>
  <si>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</si>
  <si>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</si>
  <si>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</si>
  <si>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</si>
  <si>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</si>
  <si>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</si>
  <si>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</si>
  <si>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</si>
  <si>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</si>
  <si>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</si>
  <si>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</si>
  <si>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</si>
  <si>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</si>
  <si>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</si>
  <si>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</si>
  <si>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</si>
  <si>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</si>
  <si>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</si>
  <si>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</si>
  <si>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</si>
  <si>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</si>
  <si>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</si>
  <si>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</si>
  <si>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</si>
  <si>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</si>
  <si>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</si>
  <si>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</si>
  <si>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</si>
  <si>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</si>
  <si>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</si>
  <si>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</si>
  <si>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</si>
  <si>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</si>
  <si>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</si>
  <si>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</si>
  <si>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</si>
  <si>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</si>
  <si>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</si>
  <si>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</si>
  <si>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</si>
  <si>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</si>
  <si>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</si>
  <si>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</si>
  <si>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</si>
  <si>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</si>
  <si>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</si>
  <si>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</si>
  <si>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</si>
  <si>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</si>
  <si>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</si>
  <si>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</si>
  <si>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</si>
  <si>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</si>
  <si>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</si>
  <si>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</si>
  <si>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</si>
  <si>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</si>
  <si>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</si>
  <si>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</si>
  <si>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</si>
  <si>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</si>
  <si>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</si>
  <si>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</si>
  <si>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</si>
  <si>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</si>
  <si>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</si>
  <si>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</si>
  <si>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</si>
  <si>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</si>
  <si>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</si>
  <si>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</si>
  <si>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</si>
  <si>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</si>
  <si>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</si>
  <si>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</si>
  <si>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</si>
  <si>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</si>
  <si>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</si>
  <si>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</si>
  <si>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</si>
  <si>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</si>
  <si>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</si>
  <si>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</si>
  <si>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</si>
  <si>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</si>
  <si>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</si>
  <si>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</si>
  <si>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</si>
  <si>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</si>
  <si>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</si>
  <si>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</si>
  <si>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</si>
  <si>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</si>
  <si>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</si>
  <si>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</si>
  <si>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</si>
  <si>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</si>
  <si>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</si>
  <si>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</si>
  <si>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</si>
  <si>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</si>
  <si>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</si>
  <si>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</si>
  <si>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</si>
  <si>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</si>
  <si>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</si>
  <si>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</si>
  <si>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</si>
  <si>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</si>
  <si>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</si>
  <si>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</si>
  <si>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</si>
  <si>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</si>
  <si>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</si>
  <si>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</si>
  <si>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</si>
  <si>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</si>
  <si>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</si>
  <si>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</si>
  <si>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</si>
  <si>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</si>
  <si>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</si>
  <si>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</si>
  <si>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</si>
  <si>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</si>
  <si>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</si>
  <si>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</si>
  <si>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</si>
  <si>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</si>
  <si>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</si>
  <si>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</si>
  <si>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</si>
  <si>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</si>
  <si>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</si>
  <si>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</si>
  <si>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</si>
  <si>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</si>
  <si>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</si>
  <si>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</si>
  <si>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</si>
  <si>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</si>
  <si>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</si>
  <si>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</si>
  <si>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</si>
  <si>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</si>
  <si>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</si>
  <si>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</si>
  <si>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</si>
  <si>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</si>
  <si>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</si>
  <si>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</si>
  <si>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</si>
  <si>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</si>
  <si>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</si>
  <si>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</si>
  <si>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</si>
  <si>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</si>
  <si>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</si>
  <si>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</si>
  <si>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</si>
  <si>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</si>
  <si>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</si>
  <si>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</si>
  <si>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</si>
  <si>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</si>
  <si>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</si>
  <si>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</si>
  <si>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</si>
  <si>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</si>
  <si>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</si>
  <si>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</si>
  <si>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</si>
  <si>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</si>
  <si>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</si>
  <si>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</si>
  <si>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</si>
  <si>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</si>
  <si>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</si>
  <si>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</si>
  <si>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</si>
  <si>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</si>
  <si>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</si>
  <si>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</si>
  <si>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</si>
  <si>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</si>
  <si>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</si>
  <si>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</si>
  <si>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</si>
  <si>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</si>
  <si>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</si>
  <si>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</si>
  <si>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</si>
  <si>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</si>
  <si>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</si>
  <si>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</si>
  <si>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</si>
  <si>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</si>
  <si>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</si>
  <si>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</si>
  <si>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</si>
  <si>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</si>
  <si>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</si>
  <si>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</si>
  <si>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</si>
  <si>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</si>
  <si>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</si>
  <si>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</si>
  <si>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</si>
  <si>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</si>
  <si>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</si>
  <si>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</si>
  <si>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</si>
  <si>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</si>
  <si>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</si>
  <si>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</si>
  <si>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</si>
  <si>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</si>
  <si>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</si>
  <si>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</si>
  <si>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</si>
  <si>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</si>
  <si>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</si>
  <si>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</si>
  <si>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</si>
  <si>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</si>
  <si>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</si>
  <si>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</si>
  <si>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</si>
  <si>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</si>
  <si>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</si>
  <si>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</si>
  <si>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</si>
  <si>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</si>
  <si>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</si>
  <si>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</si>
  <si>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</si>
  <si>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</si>
  <si>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</si>
  <si>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</si>
  <si>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</si>
  <si>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</si>
  <si>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</si>
  <si>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</si>
  <si>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</si>
  <si>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</si>
  <si>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</si>
  <si>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</si>
  <si>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</si>
  <si>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</si>
  <si>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</si>
  <si>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</si>
  <si>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</si>
  <si>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</si>
  <si>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</si>
  <si>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</si>
  <si>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</si>
  <si>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</si>
  <si>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</si>
  <si>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</si>
  <si>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</si>
  <si>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</si>
  <si>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</si>
  <si>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</si>
  <si>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</si>
  <si>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</si>
  <si>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</si>
  <si>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</si>
  <si>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</si>
  <si>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</si>
  <si>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</si>
  <si>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</si>
  <si>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</si>
  <si>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</si>
  <si>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</si>
  <si>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</si>
  <si>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</si>
  <si>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</si>
  <si>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</si>
  <si>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</si>
  <si>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</si>
  <si>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</si>
  <si>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</si>
  <si>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</si>
  <si>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</si>
  <si>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</si>
  <si>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</si>
  <si>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</si>
  <si>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</si>
  <si>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</si>
  <si>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</si>
  <si>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</si>
  <si>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</si>
  <si>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</si>
  <si>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</si>
  <si>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</si>
  <si>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</si>
  <si>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</si>
  <si>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</si>
  <si>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</si>
  <si>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</si>
  <si>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</si>
  <si>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</si>
  <si>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</si>
  <si>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</si>
  <si>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</si>
  <si>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</si>
  <si>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</si>
  <si>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</si>
  <si>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</si>
  <si>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</si>
  <si>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</si>
  <si>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</si>
  <si>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</si>
  <si>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</si>
  <si>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</si>
  <si>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</si>
  <si>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</si>
  <si>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</si>
  <si>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</si>
  <si>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</si>
  <si>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</si>
  <si>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</si>
  <si>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</si>
  <si>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</si>
  <si>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</si>
  <si>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</si>
  <si>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</si>
  <si>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</si>
  <si>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</si>
  <si>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</si>
  <si>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</si>
  <si>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</si>
  <si>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</si>
  <si>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</si>
  <si>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</si>
  <si>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</si>
  <si>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</si>
  <si>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</si>
  <si>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</si>
  <si>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</si>
  <si>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</si>
  <si>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</si>
  <si>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</si>
  <si>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</si>
  <si>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</si>
  <si>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</si>
  <si>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</si>
  <si>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</si>
  <si>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</si>
  <si>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</si>
  <si>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</si>
  <si>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</si>
  <si>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</si>
  <si>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</si>
  <si>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</si>
  <si>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</si>
  <si>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</si>
  <si>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</si>
  <si>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</si>
  <si>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</si>
  <si>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</si>
  <si>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</si>
  <si>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</si>
  <si>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</si>
  <si>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</si>
  <si>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</si>
  <si>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</si>
  <si>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</si>
  <si>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</si>
  <si>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</si>
  <si>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</si>
  <si>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</si>
  <si>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</si>
  <si>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</si>
  <si>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</si>
  <si>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</si>
  <si>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</si>
  <si>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</si>
  <si>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</si>
  <si>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</si>
  <si>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</si>
  <si>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</si>
  <si>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</si>
  <si>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</si>
  <si>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</si>
  <si>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</si>
  <si>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</si>
  <si>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</si>
  <si>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</si>
  <si>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</si>
  <si>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</si>
  <si>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</si>
  <si>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</si>
  <si>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</si>
  <si>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</si>
  <si>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</si>
  <si>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</si>
  <si>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</si>
  <si>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</si>
  <si>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</si>
  <si>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</si>
  <si>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</si>
  <si>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</si>
  <si>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</si>
  <si>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</si>
  <si>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</si>
  <si>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</si>
  <si>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</si>
  <si>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</si>
  <si>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</si>
  <si>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</si>
  <si>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</si>
  <si>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</si>
  <si>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</si>
  <si>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</si>
  <si>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</si>
  <si>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</si>
  <si>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</si>
  <si>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</si>
  <si>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</si>
  <si>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</si>
  <si>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</si>
  <si>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</si>
  <si>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</si>
  <si>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</si>
  <si>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</si>
  <si>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</si>
  <si>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</si>
  <si>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</si>
  <si>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</si>
  <si>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</si>
  <si>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</si>
  <si>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</si>
  <si>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</si>
  <si>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</si>
  <si>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</si>
  <si>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</si>
  <si>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</si>
  <si>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</si>
  <si>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</si>
  <si>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</si>
  <si>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</si>
  <si>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</si>
  <si>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</si>
  <si>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</si>
  <si>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</si>
  <si>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</si>
  <si>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</si>
  <si>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</si>
  <si>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</si>
  <si>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</si>
  <si>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</si>
  <si>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</si>
  <si>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</si>
  <si>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</si>
  <si>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</si>
  <si>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</si>
  <si>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</si>
  <si>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</si>
  <si>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</si>
  <si>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</si>
  <si>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</si>
  <si>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</si>
  <si>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</si>
  <si>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</si>
  <si>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</si>
  <si>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</si>
  <si>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</si>
  <si>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</si>
  <si>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</si>
  <si>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</si>
  <si>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</si>
  <si>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</si>
  <si>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</si>
  <si>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</si>
  <si>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</si>
  <si>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</si>
  <si>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</si>
  <si>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</si>
  <si>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</si>
  <si>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</si>
  <si>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</si>
  <si>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</si>
  <si>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</si>
  <si>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</si>
  <si>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</si>
  <si>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</si>
  <si>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</si>
  <si>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</si>
  <si>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</si>
  <si>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</si>
  <si>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</si>
  <si>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</si>
  <si>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</si>
  <si>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</si>
  <si>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</si>
  <si>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</si>
  <si>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</si>
  <si>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</si>
  <si>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</si>
  <si>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</si>
  <si>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</si>
  <si>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</si>
  <si>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</si>
  <si>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</si>
  <si>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</si>
  <si>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</si>
  <si>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</si>
  <si>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</si>
  <si>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</si>
  <si>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</si>
  <si>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</si>
  <si>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</si>
  <si>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</si>
  <si>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</si>
  <si>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</si>
  <si>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</si>
  <si>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</si>
  <si>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</si>
  <si>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</si>
  <si>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</si>
  <si>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</si>
  <si>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</si>
  <si>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</si>
  <si>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</si>
  <si>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</si>
  <si>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</si>
  <si>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</si>
  <si>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</si>
  <si>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</si>
  <si>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</si>
  <si>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</si>
  <si>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</si>
  <si>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</si>
  <si>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</si>
  <si>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</si>
  <si>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</si>
  <si>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</si>
  <si>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</si>
  <si>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</si>
  <si>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</si>
  <si>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</si>
  <si>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</si>
  <si>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</si>
  <si>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</si>
  <si>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</si>
  <si>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</si>
  <si>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</si>
  <si>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</si>
  <si>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</si>
  <si>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</si>
  <si>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</si>
  <si>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</si>
  <si>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</si>
  <si>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</si>
  <si>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</si>
  <si>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</si>
  <si>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</si>
  <si>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</si>
  <si>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</si>
  <si>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</si>
  <si>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</si>
  <si>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</si>
  <si>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</si>
  <si>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</si>
  <si>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</si>
  <si>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</si>
  <si>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</si>
  <si>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</si>
  <si>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</si>
  <si>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</si>
  <si>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</si>
  <si>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</si>
  <si>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</si>
  <si>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</si>
  <si>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</si>
  <si>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</si>
  <si>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</si>
  <si>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</si>
  <si>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</si>
  <si>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</si>
  <si>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</si>
  <si>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</si>
  <si>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</si>
  <si>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</si>
  <si>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</si>
  <si>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</si>
  <si>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</si>
  <si>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</si>
  <si>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</si>
  <si>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</si>
  <si>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</si>
  <si>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</si>
  <si>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</si>
  <si>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</si>
  <si>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</si>
  <si>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</si>
  <si>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</si>
  <si>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</si>
  <si>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</si>
  <si>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</si>
  <si>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</si>
  <si>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</si>
  <si>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</si>
  <si>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</si>
  <si>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</si>
  <si>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</si>
  <si>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</si>
  <si>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</si>
  <si>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</si>
  <si>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</si>
  <si>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</si>
  <si>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</si>
  <si>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</si>
  <si>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</si>
  <si>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</si>
  <si>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</si>
  <si>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</si>
  <si>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</si>
  <si>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</si>
  <si>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</si>
  <si>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</si>
  <si>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</si>
  <si>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</si>
  <si>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</si>
  <si>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</si>
  <si>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</si>
  <si>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</si>
  <si>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</si>
  <si>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</si>
  <si>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</si>
  <si>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</si>
  <si>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</si>
  <si>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</si>
  <si>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</si>
  <si>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</si>
  <si>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</si>
  <si>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</si>
  <si>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</si>
  <si>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</si>
  <si>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</si>
  <si>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</si>
  <si>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</si>
  <si>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</si>
  <si>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</si>
  <si>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</si>
  <si>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</si>
  <si>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</si>
  <si>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</si>
  <si>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</si>
  <si>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</si>
  <si>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</si>
  <si>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</si>
  <si>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</si>
  <si>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</si>
  <si>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</si>
  <si>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</si>
  <si>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</si>
  <si>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</si>
  <si>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</si>
  <si>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</si>
  <si>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</si>
  <si>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</si>
  <si>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</si>
  <si>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</si>
  <si>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</si>
  <si>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</si>
  <si>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</si>
  <si>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</si>
  <si>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</si>
  <si>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</si>
  <si>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</si>
  <si>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</si>
  <si>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</si>
  <si>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</si>
  <si>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</si>
  <si>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</si>
  <si>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</si>
  <si>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</si>
  <si>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</si>
  <si>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</si>
  <si>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</si>
  <si>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</si>
  <si>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</si>
  <si>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</si>
  <si>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</si>
  <si>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</si>
  <si>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</si>
  <si>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</si>
  <si>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</si>
  <si>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</si>
  <si>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</si>
  <si>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</si>
  <si>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</si>
  <si>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</si>
  <si>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</si>
  <si>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</si>
  <si>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</si>
  <si>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</si>
  <si>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</si>
  <si>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</si>
  <si>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</si>
  <si>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</si>
  <si>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</si>
  <si>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</si>
  <si>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</si>
  <si>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</si>
  <si>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</si>
  <si>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</si>
  <si>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</si>
  <si>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</si>
  <si>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</si>
  <si>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</si>
  <si>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</si>
  <si>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</si>
  <si>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</si>
  <si>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</si>
  <si>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</si>
  <si>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</si>
  <si>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</si>
  <si>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</si>
  <si>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</si>
  <si>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</si>
  <si>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</si>
  <si>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</si>
  <si>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</si>
  <si>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</si>
  <si>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</si>
  <si>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</si>
  <si>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</si>
  <si>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</si>
  <si>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</si>
  <si>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</si>
  <si>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</si>
  <si>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</si>
  <si>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</si>
  <si>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</si>
  <si>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</si>
  <si>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</si>
  <si>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</si>
  <si>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</si>
  <si>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</si>
  <si>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</si>
  <si>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</si>
  <si>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</si>
  <si>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</si>
  <si>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</si>
  <si>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</si>
  <si>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</si>
  <si>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</si>
  <si>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</si>
  <si>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</si>
  <si>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</si>
  <si>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</si>
  <si>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</si>
  <si>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</si>
  <si>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</si>
  <si>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</si>
  <si>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</si>
  <si>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</si>
  <si>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</si>
  <si>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</si>
  <si>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</si>
  <si>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</si>
  <si>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</si>
  <si>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</si>
  <si>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</si>
  <si>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</si>
  <si>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</si>
  <si>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</si>
  <si>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</si>
  <si>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</si>
  <si>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</si>
  <si>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</si>
  <si>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</si>
  <si>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</si>
  <si>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</si>
  <si>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</si>
  <si>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</si>
  <si>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</si>
  <si>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</si>
  <si>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</si>
  <si>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</si>
  <si>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</si>
  <si>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</si>
  <si>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</si>
  <si>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</si>
  <si>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</si>
  <si>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</si>
  <si>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</si>
  <si>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</si>
  <si>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</si>
  <si>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</si>
  <si>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</si>
  <si>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</si>
  <si>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</si>
  <si>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</si>
  <si>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</si>
  <si>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</si>
  <si>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</si>
  <si>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</si>
  <si>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</si>
  <si>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</si>
  <si>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</si>
  <si>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</si>
  <si>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</si>
  <si>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</si>
  <si>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</si>
  <si>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</si>
  <si>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</si>
  <si>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</si>
  <si>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</si>
  <si>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</si>
  <si>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</si>
  <si>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</si>
  <si>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</si>
  <si>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</si>
  <si>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</si>
  <si>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</si>
  <si>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</si>
  <si>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</si>
  <si>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</si>
  <si>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</si>
  <si>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</si>
  <si>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</si>
  <si>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</si>
  <si>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</si>
  <si>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</si>
  <si>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</si>
  <si>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</si>
  <si>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</si>
  <si>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</si>
  <si>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</si>
  <si>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</si>
  <si>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</si>
  <si>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</si>
  <si>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</si>
  <si>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</si>
  <si>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</si>
  <si>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</si>
  <si>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</si>
  <si>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</si>
  <si>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</si>
  <si>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</si>
  <si>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</si>
  <si>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</si>
  <si>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</si>
  <si>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</si>
  <si>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</si>
  <si>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</si>
  <si>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</si>
  <si>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</si>
  <si>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</si>
  <si>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</si>
  <si>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</si>
  <si>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</si>
  <si>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</si>
  <si>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</si>
  <si>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</si>
  <si>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</si>
  <si>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</si>
  <si>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</si>
  <si>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</si>
  <si>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</si>
  <si>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</si>
  <si>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</si>
  <si>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</si>
  <si>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</si>
  <si>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</si>
  <si>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</si>
  <si>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</si>
  <si>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</si>
  <si>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</si>
  <si>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</si>
  <si>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</si>
  <si>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</si>
  <si>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</si>
  <si>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</si>
  <si>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</si>
  <si>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</si>
  <si>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</si>
  <si>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</si>
  <si>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</si>
  <si>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</si>
  <si>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</si>
  <si>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</si>
  <si>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</si>
  <si>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</si>
  <si>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</si>
  <si>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</si>
  <si>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</si>
  <si>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</si>
  <si>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</si>
  <si>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</si>
  <si>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</si>
  <si>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</si>
  <si>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</si>
  <si>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</si>
  <si>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</si>
  <si>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</si>
  <si>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</si>
  <si>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</si>
  <si>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</si>
  <si>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</si>
  <si>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</si>
  <si>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</si>
  <si>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</si>
  <si>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</si>
  <si>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</si>
  <si>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</si>
  <si>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</si>
  <si>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</si>
  <si>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</si>
  <si>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</si>
  <si>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</si>
  <si>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</si>
  <si>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</si>
  <si>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</si>
  <si>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</si>
  <si>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</si>
  <si>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</si>
  <si>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</si>
  <si>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</si>
  <si>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</si>
  <si>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</si>
  <si>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</si>
  <si>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</si>
  <si>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</si>
  <si>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</si>
  <si>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</si>
  <si>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</si>
  <si>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</si>
  <si>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</si>
  <si>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</si>
  <si>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</si>
  <si>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</si>
  <si>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</si>
  <si>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</si>
  <si>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</si>
  <si>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</si>
  <si>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</si>
  <si>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</si>
  <si>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</si>
  <si>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</si>
  <si>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</si>
  <si>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</si>
  <si>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</si>
  <si>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</si>
  <si>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</si>
  <si>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</si>
  <si>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</si>
  <si>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</si>
  <si>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</si>
  <si>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</si>
  <si>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</si>
  <si>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</si>
  <si>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</si>
  <si>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</si>
  <si>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</si>
  <si>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</si>
  <si>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</si>
  <si>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</si>
  <si>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</si>
  <si>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</si>
  <si>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</si>
  <si>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</si>
  <si>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</si>
  <si>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</si>
  <si>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</si>
  <si>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</si>
  <si>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</si>
  <si>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</si>
  <si>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</si>
  <si>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</si>
  <si>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</si>
  <si>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</si>
  <si>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</si>
  <si>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</si>
  <si>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</si>
  <si>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</si>
  <si>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</si>
  <si>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</si>
  <si>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</si>
  <si>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</si>
  <si>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</si>
  <si>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</si>
  <si>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</si>
  <si>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</si>
  <si>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</si>
  <si>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</si>
  <si>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</si>
  <si>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</si>
  <si>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</si>
  <si>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</si>
  <si>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</si>
  <si>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</si>
  <si>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</si>
  <si>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</si>
  <si>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</si>
  <si>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</si>
  <si>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</si>
  <si>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</si>
  <si>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</si>
  <si>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</si>
  <si>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</si>
  <si>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</si>
  <si>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</si>
  <si>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</si>
  <si>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</si>
  <si>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</si>
  <si>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</si>
  <si>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</si>
  <si>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</si>
  <si>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</si>
  <si>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</si>
  <si>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</si>
  <si>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</si>
  <si>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</si>
  <si>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</si>
  <si>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</si>
  <si>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</si>
  <si>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</si>
  <si>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</si>
  <si>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</si>
  <si>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</si>
  <si>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</si>
  <si>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</si>
  <si>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</si>
  <si>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</si>
  <si>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</si>
  <si>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</si>
  <si>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</si>
  <si>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</si>
  <si>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</si>
  <si>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</si>
  <si>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</si>
  <si>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</si>
  <si>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</si>
  <si>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</si>
  <si>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</si>
  <si>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</si>
  <si>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</si>
  <si>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</si>
  <si>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</si>
  <si>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</si>
  <si>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</si>
  <si>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</si>
  <si>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</si>
  <si>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</si>
  <si>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</si>
  <si>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</si>
  <si>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</si>
  <si>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</si>
  <si>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</si>
  <si>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</si>
  <si>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</si>
  <si>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</si>
  <si>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</si>
  <si>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</si>
  <si>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</si>
  <si>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</si>
  <si>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</si>
  <si>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</si>
  <si>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</si>
  <si>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</si>
  <si>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</si>
  <si>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</si>
  <si>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</si>
  <si>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</si>
  <si>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</si>
  <si>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</si>
  <si>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</si>
  <si>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</si>
  <si>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</si>
  <si>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</si>
  <si>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</si>
  <si>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</si>
  <si>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</si>
  <si>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</si>
  <si>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</si>
  <si>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</si>
  <si>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</si>
  <si>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</si>
  <si>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</si>
  <si>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</si>
  <si>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</si>
  <si>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</si>
  <si>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</si>
  <si>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</si>
  <si>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</si>
  <si>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</si>
  <si>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</si>
  <si>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</si>
  <si>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</si>
  <si>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</si>
  <si>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</si>
  <si>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</si>
  <si>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</si>
  <si>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</si>
  <si>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</si>
  <si>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</si>
  <si>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</si>
  <si>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</si>
  <si>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</si>
  <si>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</si>
  <si>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</si>
  <si>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</si>
  <si>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</si>
  <si>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</si>
  <si>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</si>
  <si>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</si>
  <si>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</si>
  <si>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</si>
  <si>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</si>
  <si>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</si>
  <si>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</si>
  <si>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</si>
  <si>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</si>
  <si>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</si>
  <si>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</si>
  <si>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</si>
  <si>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</si>
  <si>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</si>
  <si>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</si>
  <si>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</si>
  <si>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</si>
  <si>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</si>
  <si>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</si>
  <si>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</si>
  <si>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</si>
  <si>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</si>
  <si>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</si>
  <si>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</si>
  <si>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</si>
  <si>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</si>
  <si>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</si>
  <si>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</si>
  <si>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</si>
  <si>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</si>
  <si>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</si>
  <si>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</si>
  <si>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</si>
  <si>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</si>
  <si>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</si>
  <si>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</si>
  <si>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</si>
  <si>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</si>
  <si>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</si>
  <si>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</si>
  <si>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</si>
  <si>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</si>
  <si>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</si>
  <si>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</si>
  <si>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</si>
  <si>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</si>
  <si>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</si>
  <si>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</si>
  <si>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</si>
  <si>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</si>
  <si>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</si>
  <si>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</si>
  <si>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</si>
  <si>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</si>
  <si>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</si>
  <si>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</si>
  <si>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</si>
  <si>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</si>
  <si>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</si>
  <si>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</si>
  <si>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</si>
  <si>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</si>
  <si>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</si>
  <si>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</si>
  <si>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</si>
  <si>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</si>
  <si>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</si>
  <si>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</si>
  <si>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</si>
  <si>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</si>
  <si>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</si>
  <si>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</si>
  <si>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</si>
  <si>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</si>
  <si>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</si>
  <si>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</si>
  <si>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</si>
  <si>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</si>
  <si>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</si>
  <si>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</si>
  <si>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</si>
  <si>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</si>
  <si>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</si>
  <si>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</si>
  <si>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</si>
  <si>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</si>
  <si>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</si>
  <si>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</si>
  <si>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</si>
  <si>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</si>
  <si>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</si>
  <si>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</si>
  <si>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</si>
  <si>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</si>
  <si>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</si>
  <si>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</si>
  <si>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</si>
  <si>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</si>
  <si>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</si>
  <si>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</si>
  <si>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</si>
  <si>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</si>
  <si>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</si>
  <si>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</si>
  <si>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</si>
  <si>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</si>
  <si>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</si>
  <si>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</si>
  <si>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</si>
  <si>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</si>
  <si>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</si>
  <si>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</si>
  <si>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</si>
  <si>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</si>
  <si>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</si>
  <si>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</si>
  <si>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</si>
  <si>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</si>
  <si>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</si>
  <si>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</si>
  <si>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</si>
  <si>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</si>
  <si>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</si>
  <si>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</si>
  <si>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</si>
  <si>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</si>
  <si>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</si>
  <si>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</si>
  <si>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</si>
  <si>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</si>
  <si>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</si>
  <si>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</si>
  <si>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</si>
  <si>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</si>
  <si>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</si>
  <si>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</si>
  <si>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</si>
  <si>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</si>
  <si>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</si>
  <si>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</si>
  <si>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</si>
  <si>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</si>
  <si>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</si>
  <si>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</si>
  <si>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</si>
  <si>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</si>
  <si>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</si>
  <si>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</si>
  <si>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</si>
  <si>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</si>
  <si>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</si>
  <si>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</si>
  <si>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</si>
  <si>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</si>
  <si>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</si>
  <si>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</si>
  <si>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</si>
  <si>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</si>
  <si>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</si>
  <si>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</si>
  <si>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</si>
  <si>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</si>
  <si>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</si>
  <si>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</si>
  <si>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</si>
  <si>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</si>
  <si>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</si>
  <si>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</si>
  <si>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</si>
  <si>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</si>
  <si>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</si>
  <si>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</si>
  <si>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</si>
  <si>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</si>
  <si>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</si>
  <si>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</si>
  <si>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</si>
  <si>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</si>
  <si>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</si>
  <si>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</si>
  <si>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</si>
  <si>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</si>
  <si>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</si>
  <si>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</si>
  <si>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</si>
  <si>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</si>
  <si>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</si>
  <si>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</si>
  <si>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</si>
  <si>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</si>
  <si>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</si>
  <si>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</si>
  <si>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</si>
  <si>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</si>
  <si>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</si>
  <si>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</si>
  <si>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</si>
  <si>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</si>
  <si>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</si>
  <si>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</si>
  <si>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</si>
  <si>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</si>
  <si>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</si>
  <si>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</si>
  <si>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</si>
  <si>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</si>
  <si>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</si>
  <si>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</si>
  <si>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</si>
  <si>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</si>
  <si>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</si>
  <si>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</si>
  <si>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</si>
  <si>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</si>
  <si>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</si>
  <si>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</si>
  <si>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</si>
  <si>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</si>
  <si>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</si>
  <si>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</si>
  <si>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</si>
  <si>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</si>
  <si>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</si>
  <si>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</si>
  <si>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</si>
  <si>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</si>
  <si>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</si>
  <si>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</si>
  <si>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</si>
  <si>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</si>
  <si>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</si>
  <si>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</si>
  <si>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</si>
  <si>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</si>
  <si>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</si>
  <si>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</si>
  <si>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</si>
  <si>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</si>
  <si>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</si>
  <si>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</si>
  <si>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</si>
  <si>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</si>
  <si>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</si>
  <si>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</si>
  <si>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</si>
  <si>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</si>
  <si>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</si>
  <si>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</si>
  <si>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</si>
  <si>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</si>
  <si>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</si>
  <si>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</si>
  <si>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</si>
  <si>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</si>
  <si>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</si>
  <si>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</si>
  <si>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</si>
  <si>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</si>
  <si>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</si>
  <si>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</si>
  <si>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</si>
  <si>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</si>
  <si>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</si>
  <si>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</si>
  <si>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</si>
  <si>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</si>
  <si>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</si>
  <si>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</si>
  <si>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</si>
  <si>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</si>
  <si>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</si>
  <si>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</si>
  <si>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</si>
  <si>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</si>
  <si>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</si>
  <si>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</si>
  <si>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</si>
  <si>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</si>
  <si>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</si>
  <si>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</si>
  <si>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</si>
  <si>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</si>
  <si>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</si>
  <si>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</si>
  <si>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</si>
  <si>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</si>
  <si>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</si>
  <si>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</si>
  <si>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</si>
  <si>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</si>
  <si>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</si>
  <si>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</si>
  <si>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</si>
  <si>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</si>
  <si>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</si>
  <si>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</si>
  <si>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</si>
  <si>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</si>
  <si>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</si>
  <si>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</si>
  <si>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</si>
  <si>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</si>
  <si>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</si>
  <si>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</si>
  <si>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</si>
  <si>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</si>
  <si>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</si>
  <si>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</si>
  <si>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</si>
  <si>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</si>
  <si>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</si>
  <si>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</si>
  <si>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</si>
  <si>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</si>
  <si>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</si>
  <si>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</si>
  <si>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</si>
  <si>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</si>
  <si>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</si>
  <si>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</si>
  <si>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</si>
  <si>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</si>
  <si>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</si>
  <si>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</si>
  <si>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</si>
  <si>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</si>
  <si>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</si>
  <si>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</si>
  <si>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</si>
  <si>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</si>
  <si>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</si>
  <si>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</si>
  <si>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</si>
  <si>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</si>
  <si>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</si>
  <si>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</si>
  <si>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</si>
  <si>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</si>
  <si>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</si>
  <si>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</si>
  <si>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</si>
  <si>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</si>
  <si>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</si>
  <si>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</si>
  <si>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</si>
  <si>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</si>
  <si>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</si>
  <si>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</si>
  <si>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</si>
  <si>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</si>
  <si>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</si>
  <si>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</si>
  <si>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</si>
  <si>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</si>
  <si>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</si>
  <si>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</si>
  <si>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</si>
  <si>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</si>
  <si>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</si>
  <si>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</si>
  <si>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</si>
  <si>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</si>
  <si>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</si>
  <si>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</si>
  <si>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</si>
  <si>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</si>
  <si>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</si>
  <si>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</si>
  <si>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</si>
  <si>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</si>
  <si>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</si>
  <si>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</si>
  <si>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</si>
  <si>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</si>
  <si>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</si>
  <si>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</si>
  <si>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</si>
  <si>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</si>
  <si>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</si>
  <si>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</si>
  <si>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</si>
  <si>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</si>
  <si>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</si>
  <si>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</si>
  <si>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</si>
  <si>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</si>
  <si>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</si>
  <si>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</si>
  <si>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</si>
  <si>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</si>
  <si>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</si>
  <si>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</si>
  <si>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</si>
  <si>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</si>
  <si>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</si>
  <si>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</si>
  <si>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</si>
  <si>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</si>
  <si>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</si>
  <si>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</si>
  <si>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</si>
  <si>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</si>
  <si>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</si>
  <si>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</si>
  <si>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</si>
  <si>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</si>
  <si>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</si>
  <si>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</si>
  <si>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</si>
  <si>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</si>
  <si>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</si>
  <si>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</si>
  <si>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</si>
  <si>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</si>
  <si>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</si>
  <si>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</si>
  <si>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</si>
  <si>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</si>
  <si>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</si>
  <si>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</si>
  <si>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</si>
  <si>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</si>
  <si>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</si>
  <si>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</si>
  <si>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</si>
  <si>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</si>
  <si>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</si>
  <si>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</si>
  <si>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</si>
  <si>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</si>
  <si>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</si>
  <si>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</si>
  <si>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</si>
  <si>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</si>
  <si>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</si>
  <si>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</si>
  <si>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</si>
  <si>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</si>
  <si>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</si>
  <si>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</si>
  <si>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</si>
  <si>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</si>
  <si>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</si>
  <si>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</si>
  <si>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</si>
  <si>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</si>
  <si>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</si>
  <si>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</si>
  <si>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</si>
  <si>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</si>
  <si>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</si>
  <si>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</si>
  <si>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</si>
  <si>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</si>
  <si>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</si>
  <si>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</si>
  <si>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</si>
  <si>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</si>
  <si>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</si>
  <si>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</si>
  <si>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</si>
  <si>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</si>
  <si>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</si>
  <si>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</si>
  <si>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</si>
  <si>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</si>
  <si>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</si>
  <si>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</si>
  <si>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</si>
  <si>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</si>
  <si>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</si>
  <si>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</si>
  <si>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</si>
  <si>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</si>
  <si>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</si>
  <si>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</si>
  <si>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</si>
  <si>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</si>
  <si>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</si>
  <si>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</si>
  <si>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</si>
  <si>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</si>
  <si>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</si>
  <si>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</si>
  <si>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</si>
  <si>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</si>
  <si>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</si>
  <si>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</si>
  <si>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</si>
  <si>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</si>
  <si>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</si>
  <si>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</si>
  <si>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</si>
  <si>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</si>
  <si>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</si>
  <si>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</si>
  <si>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</si>
  <si>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</si>
  <si>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</si>
  <si>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</si>
  <si>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</si>
  <si>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</si>
  <si>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</si>
  <si>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</si>
  <si>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</si>
  <si>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</si>
  <si>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</si>
  <si>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</si>
  <si>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</si>
  <si>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</si>
  <si>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</si>
  <si>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</si>
  <si>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</si>
  <si>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</si>
  <si>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</si>
  <si>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</si>
  <si>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</si>
  <si>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</si>
  <si>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</si>
  <si>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</si>
  <si>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</si>
  <si>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</si>
  <si>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</si>
  <si>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</si>
  <si>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</si>
  <si>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</si>
  <si>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</si>
  <si>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</si>
  <si>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</si>
  <si>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</si>
  <si>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</si>
  <si>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</si>
  <si>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</si>
  <si>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</si>
  <si>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</si>
  <si>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</si>
  <si>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</si>
  <si>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</si>
  <si>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</si>
  <si>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</si>
  <si>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</si>
  <si>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</si>
  <si>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</si>
  <si>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</si>
  <si>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</si>
  <si>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</si>
  <si>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</si>
  <si>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</si>
  <si>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</si>
  <si>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</si>
  <si>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</si>
  <si>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</si>
  <si>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</si>
  <si>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</si>
  <si>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</si>
  <si>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</si>
  <si>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</si>
  <si>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</si>
  <si>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</si>
  <si>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</si>
  <si>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</si>
  <si>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</si>
  <si>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</si>
  <si>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</si>
  <si>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</si>
  <si>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</si>
  <si>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</si>
  <si>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</si>
  <si>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</si>
  <si>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</si>
  <si>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</si>
  <si>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</si>
  <si>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</si>
  <si>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</si>
  <si>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</si>
  <si>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</si>
  <si>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</si>
  <si>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</si>
  <si>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</si>
  <si>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</si>
  <si>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</si>
  <si>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</si>
  <si>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</si>
  <si>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</si>
  <si>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</si>
  <si>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</si>
  <si>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</si>
  <si>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</si>
  <si>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</si>
  <si>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</si>
  <si>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</si>
  <si>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</si>
  <si>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</si>
  <si>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</si>
  <si>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</si>
  <si>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</si>
  <si>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</si>
  <si>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</si>
  <si>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</si>
  <si>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</si>
  <si>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</si>
  <si>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</si>
  <si>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</si>
  <si>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</si>
  <si>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</si>
  <si>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</si>
  <si>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</si>
  <si>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</si>
  <si>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</si>
  <si>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</si>
  <si>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</si>
  <si>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</si>
  <si>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</si>
  <si>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</si>
  <si>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</si>
  <si>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</si>
  <si>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</si>
  <si>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</si>
  <si>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</si>
  <si>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</si>
  <si>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</si>
  <si>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</si>
  <si>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</si>
  <si>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</si>
  <si>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</si>
  <si>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</si>
  <si>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</si>
  <si>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</si>
  <si>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</si>
  <si>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</si>
  <si>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</si>
  <si>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</si>
  <si>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</si>
  <si>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</si>
  <si>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</si>
  <si>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</si>
  <si>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</si>
  <si>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</si>
  <si>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</si>
  <si>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</si>
  <si>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</si>
  <si>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</si>
  <si>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</si>
  <si>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</si>
  <si>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</si>
  <si>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</si>
  <si>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</si>
  <si>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</si>
  <si>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</si>
  <si>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</si>
  <si>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</si>
  <si>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</si>
  <si>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</si>
  <si>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</si>
  <si>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</si>
  <si>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</si>
  <si>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</si>
  <si>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</si>
  <si>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</si>
  <si>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</si>
  <si>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</si>
  <si>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</si>
  <si>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</si>
  <si>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</si>
  <si>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</si>
  <si>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</si>
  <si>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</si>
  <si>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</si>
  <si>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</si>
  <si>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</si>
  <si>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</si>
  <si>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</si>
  <si>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</si>
  <si>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</si>
  <si>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</si>
  <si>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</si>
  <si>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</si>
  <si>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</si>
  <si>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</si>
  <si>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</si>
  <si>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</si>
  <si>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</si>
  <si>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</si>
  <si>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</si>
  <si>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</si>
  <si>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</si>
  <si>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</si>
  <si>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</si>
  <si>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</si>
  <si>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</si>
  <si>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</si>
  <si>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</si>
  <si>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</si>
  <si>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</si>
  <si>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</si>
  <si>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</si>
  <si>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</si>
  <si>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</si>
  <si>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</si>
  <si>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</si>
  <si>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</si>
  <si>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</si>
  <si>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</si>
  <si>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</si>
  <si>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</si>
  <si>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</si>
  <si>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</si>
  <si>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</si>
  <si>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</si>
  <si>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</si>
  <si>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</si>
  <si>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</si>
  <si>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</si>
  <si>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</si>
  <si>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</si>
  <si>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</si>
  <si>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</si>
  <si>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</si>
  <si>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</si>
  <si>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</si>
  <si>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</si>
  <si>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</si>
  <si>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</si>
  <si>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</si>
  <si>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</si>
  <si>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</si>
  <si>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</si>
  <si>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</si>
  <si>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</si>
  <si>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</si>
  <si>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</si>
  <si>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</si>
  <si>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</si>
  <si>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</si>
  <si>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</si>
  <si>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</si>
  <si>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</si>
  <si>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</si>
  <si>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</si>
  <si>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</si>
  <si>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</si>
  <si>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</si>
  <si>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</si>
  <si>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</si>
  <si>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</si>
  <si>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</si>
  <si>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</si>
  <si>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</si>
  <si>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</si>
  <si>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</si>
  <si>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</si>
  <si>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</si>
  <si>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</si>
  <si>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</si>
  <si>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</si>
  <si>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</si>
  <si>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</si>
  <si>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</si>
  <si>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</si>
  <si>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</si>
  <si>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</si>
  <si>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</si>
  <si>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</si>
  <si>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</si>
  <si>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</si>
  <si>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</si>
  <si>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</si>
  <si>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</si>
  <si>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</si>
  <si>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</si>
  <si>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</si>
  <si>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</si>
  <si>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</si>
  <si>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</si>
  <si>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</si>
  <si>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</si>
  <si>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</si>
  <si>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</si>
  <si>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</si>
  <si>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</si>
  <si>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</si>
  <si>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</si>
  <si>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</si>
  <si>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</si>
  <si>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</si>
  <si>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</si>
  <si>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</si>
  <si>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</si>
  <si>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</si>
  <si>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</si>
  <si>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</si>
  <si>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</si>
  <si>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</si>
  <si>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</si>
  <si>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</si>
  <si>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</si>
  <si>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</si>
  <si>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</si>
  <si>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</si>
  <si>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</si>
  <si>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</si>
  <si>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</si>
  <si>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</si>
  <si>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</si>
  <si>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</si>
  <si>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</si>
  <si>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</si>
  <si>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</si>
  <si>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</si>
  <si>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</si>
  <si>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</si>
  <si>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</si>
  <si>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</si>
  <si>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</si>
  <si>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</si>
  <si>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</si>
  <si>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</si>
  <si>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</si>
  <si>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</si>
  <si>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</si>
  <si>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</si>
  <si>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</si>
  <si>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</si>
  <si>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</si>
  <si>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</si>
  <si>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</si>
  <si>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</si>
  <si>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</si>
  <si>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</si>
  <si>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</si>
  <si>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</si>
  <si>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</si>
  <si>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</si>
  <si>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</si>
  <si>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</si>
  <si>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</si>
  <si>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</si>
  <si>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</si>
  <si>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</si>
  <si>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</si>
  <si>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</si>
  <si>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</si>
  <si>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</si>
  <si>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</si>
  <si>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</si>
  <si>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</si>
  <si>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</si>
  <si>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</si>
  <si>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</si>
  <si>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</si>
  <si>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</si>
  <si>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</si>
  <si>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</si>
  <si>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</si>
  <si>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</si>
  <si>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</si>
  <si>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</si>
  <si>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</si>
  <si>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</si>
  <si>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</si>
  <si>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</si>
  <si>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</si>
  <si>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</si>
  <si>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</si>
  <si>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</si>
  <si>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</si>
  <si>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</si>
  <si>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</si>
  <si>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</si>
  <si>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</si>
  <si>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</si>
  <si>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</si>
  <si>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</si>
  <si>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</si>
  <si>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</si>
  <si>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</si>
  <si>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</si>
  <si>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</si>
  <si>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</si>
  <si>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</si>
  <si>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</si>
  <si>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</si>
  <si>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</si>
  <si>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</si>
  <si>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</si>
  <si>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</si>
  <si>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</si>
  <si>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</si>
  <si>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</si>
  <si>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</si>
  <si>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</si>
  <si>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</si>
  <si>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</si>
  <si>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</si>
  <si>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</si>
  <si>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</si>
  <si>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</si>
  <si>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</si>
  <si>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</si>
  <si>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</si>
  <si>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</si>
  <si>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</si>
  <si>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</si>
  <si>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</si>
  <si>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</si>
  <si>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</si>
  <si>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</si>
  <si>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</si>
  <si>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</si>
  <si>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</si>
  <si>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</si>
  <si>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</si>
  <si>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</si>
  <si>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</si>
  <si>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</si>
  <si>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</si>
  <si>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</si>
  <si>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</si>
  <si>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</si>
  <si>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</si>
  <si>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</si>
  <si>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</si>
  <si>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</si>
  <si>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</si>
  <si>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</si>
  <si>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</si>
  <si>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</si>
  <si>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</si>
  <si>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</si>
  <si>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</si>
  <si>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</si>
  <si>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</si>
  <si>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</si>
  <si>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</si>
  <si>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</si>
  <si>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</si>
  <si>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</si>
  <si>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</si>
  <si>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</si>
  <si>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</si>
  <si>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</si>
  <si>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</si>
  <si>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</si>
  <si>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</si>
  <si>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</si>
  <si>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</si>
  <si>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</si>
  <si>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</si>
  <si>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</si>
  <si>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</si>
  <si>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</si>
  <si>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</si>
  <si>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</si>
  <si>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</si>
  <si>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</si>
  <si>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</si>
  <si>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</si>
  <si>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</si>
  <si>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</si>
  <si>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</si>
  <si>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</si>
  <si>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</si>
  <si>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</si>
  <si>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</si>
  <si>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</si>
  <si>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</si>
  <si>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</si>
  <si>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</si>
  <si>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</si>
  <si>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</si>
  <si>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</si>
  <si>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</si>
  <si>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</si>
  <si>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</si>
  <si>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</si>
  <si>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</si>
  <si>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</si>
  <si>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</si>
  <si>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</si>
  <si>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</si>
  <si>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</si>
  <si>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</si>
  <si>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</si>
  <si>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</si>
  <si>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</si>
  <si>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</si>
  <si>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</si>
  <si>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</si>
  <si>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</si>
  <si>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</si>
  <si>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</si>
  <si>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</si>
  <si>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</si>
  <si>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</si>
  <si>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</si>
  <si>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</si>
  <si>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</si>
  <si>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</si>
  <si>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</si>
  <si>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</si>
  <si>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</si>
  <si>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</si>
  <si>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</si>
  <si>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</si>
  <si>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</si>
  <si>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</si>
  <si>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</si>
  <si>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</si>
  <si>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</si>
  <si>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</si>
  <si>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</si>
  <si>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</si>
  <si>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</si>
  <si>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</si>
  <si>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</si>
  <si>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</si>
  <si>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</si>
  <si>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</si>
  <si>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</si>
  <si>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</si>
  <si>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</si>
  <si>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</si>
  <si>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</si>
  <si>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</si>
  <si>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</si>
  <si>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</si>
  <si>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</si>
  <si>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</si>
  <si>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</si>
  <si>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</si>
  <si>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</si>
  <si>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</si>
  <si>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</si>
  <si>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</si>
  <si>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</si>
  <si>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</si>
  <si>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</si>
  <si>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</si>
  <si>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</si>
  <si>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</si>
  <si>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</si>
  <si>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</si>
  <si>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</si>
  <si>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</si>
  <si>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</si>
  <si>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</si>
  <si>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</si>
  <si>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</si>
  <si>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</si>
  <si>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</si>
  <si>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</si>
  <si>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</si>
  <si>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</si>
  <si>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</si>
  <si>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</si>
  <si>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</si>
  <si>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</si>
  <si>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</si>
  <si>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</si>
  <si>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</si>
  <si>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</si>
  <si>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</si>
  <si>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</si>
  <si>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</si>
  <si>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</si>
  <si>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</si>
  <si>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</si>
  <si>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</si>
  <si>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</si>
  <si>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</si>
  <si>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</si>
  <si>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</si>
  <si>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</si>
  <si>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</si>
  <si>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</si>
  <si>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</si>
  <si>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</si>
  <si>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</si>
  <si>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</si>
  <si>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</si>
  <si>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</si>
  <si>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</si>
  <si>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</si>
  <si>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</si>
  <si>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</si>
  <si>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</si>
  <si>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</si>
  <si>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</si>
  <si>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</si>
  <si>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</si>
  <si>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</si>
  <si>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</si>
  <si>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</si>
  <si>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</si>
  <si>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</si>
  <si>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</si>
  <si>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</si>
  <si>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</si>
  <si>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</si>
  <si>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</si>
  <si>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</si>
  <si>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</si>
  <si>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</si>
  <si>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</si>
  <si>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</si>
  <si>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</si>
  <si>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</si>
  <si>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</si>
  <si>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</si>
  <si>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</si>
  <si>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</si>
  <si>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</si>
  <si>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</si>
  <si>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</si>
  <si>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</si>
  <si>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</si>
  <si>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</si>
  <si>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</si>
  <si>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</si>
  <si>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</si>
  <si>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</si>
  <si>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</si>
  <si>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</si>
  <si>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</si>
  <si>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</si>
  <si>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</si>
  <si>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</si>
  <si>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</si>
  <si>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</si>
  <si>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</si>
  <si>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</si>
  <si>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</si>
  <si>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</si>
  <si>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</si>
  <si>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</si>
  <si>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</si>
  <si>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</si>
  <si>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</si>
  <si>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</si>
  <si>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</si>
  <si>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</si>
  <si>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</si>
  <si>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</si>
  <si>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</si>
  <si>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</si>
  <si>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</si>
  <si>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</si>
  <si>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</si>
  <si>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</si>
  <si>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</si>
  <si>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</si>
  <si>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</si>
  <si>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</si>
  <si>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</si>
  <si>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</si>
  <si>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</si>
  <si>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</si>
  <si>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</si>
  <si>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</si>
  <si>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</si>
  <si>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</si>
  <si>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</si>
  <si>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</si>
  <si>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</si>
  <si>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</si>
  <si>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</si>
  <si>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</si>
  <si>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</si>
  <si>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</si>
  <si>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</si>
  <si>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</si>
  <si>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</si>
  <si>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</si>
  <si>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</si>
  <si>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</si>
  <si>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</si>
  <si>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</si>
  <si>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</si>
  <si>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</si>
  <si>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</si>
  <si>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</si>
  <si>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</si>
  <si>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</si>
  <si>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</si>
  <si>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</si>
  <si>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</si>
  <si>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</si>
  <si>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</si>
  <si>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</si>
  <si>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</si>
  <si>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</si>
  <si>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</si>
  <si>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</si>
  <si>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</si>
  <si>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</si>
  <si>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</si>
  <si>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</si>
  <si>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</si>
  <si>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</si>
  <si>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</si>
  <si>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</si>
  <si>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</si>
  <si>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</si>
  <si>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</si>
  <si>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</si>
  <si>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</si>
  <si>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</si>
  <si>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</si>
  <si>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</si>
  <si>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</si>
  <si>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</si>
  <si>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</si>
  <si>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</si>
  <si>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</si>
  <si>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</si>
  <si>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</si>
  <si>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</si>
  <si>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</si>
  <si>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</si>
  <si>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</si>
  <si>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</si>
  <si>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</si>
  <si>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</si>
  <si>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</si>
  <si>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</si>
  <si>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</si>
  <si>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</si>
  <si>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</si>
  <si>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</si>
  <si>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</si>
  <si>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</si>
  <si>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</si>
  <si>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</si>
  <si>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</si>
  <si>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</si>
  <si>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</si>
  <si>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</si>
  <si>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</si>
  <si>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</si>
  <si>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</si>
  <si>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</si>
  <si>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</si>
  <si>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</si>
  <si>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</si>
  <si>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</si>
  <si>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</si>
  <si>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</si>
  <si>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</si>
  <si>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</si>
  <si>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</si>
  <si>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</si>
  <si>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</si>
  <si>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</si>
  <si>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</si>
  <si>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</si>
  <si>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</si>
  <si>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</si>
  <si>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</si>
  <si>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</si>
  <si>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</si>
  <si>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</si>
  <si>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</si>
  <si>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</si>
  <si>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</si>
  <si>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</si>
  <si>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</si>
  <si>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</si>
  <si>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</si>
  <si>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</si>
  <si>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</si>
  <si>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</si>
  <si>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</si>
  <si>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</si>
  <si>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</si>
  <si>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</si>
  <si>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</si>
  <si>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</si>
  <si>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</si>
  <si>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</si>
  <si>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</si>
  <si>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</si>
  <si>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</si>
  <si>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</si>
  <si>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</si>
  <si>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</si>
  <si>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</si>
  <si>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</si>
  <si>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</si>
  <si>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</si>
  <si>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</si>
  <si>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</si>
  <si>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</si>
  <si>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</si>
  <si>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</si>
  <si>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</si>
  <si>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</si>
  <si>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</si>
  <si>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</si>
  <si>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</si>
  <si>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</si>
  <si>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</si>
  <si>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</si>
  <si>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</si>
  <si>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</si>
  <si>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</si>
  <si>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</si>
  <si>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</si>
  <si>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</si>
  <si>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</si>
  <si>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</si>
  <si>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</si>
  <si>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</si>
  <si>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</si>
  <si>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</si>
  <si>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</si>
  <si>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</si>
  <si>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</si>
  <si>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</si>
  <si>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</si>
  <si>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</si>
  <si>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</si>
  <si>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</si>
  <si>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</si>
  <si>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</si>
  <si>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</si>
  <si>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</si>
  <si>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</si>
  <si>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</si>
  <si>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</si>
  <si>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</si>
  <si>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</si>
  <si>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</si>
  <si>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</si>
  <si>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</si>
  <si>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</si>
  <si>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</si>
  <si>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</si>
  <si>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</si>
  <si>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</si>
  <si>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</si>
  <si>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</si>
  <si>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</si>
  <si>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</si>
  <si>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</si>
  <si>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</si>
  <si>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</si>
  <si>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</si>
  <si>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</si>
  <si>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</si>
  <si>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</si>
  <si>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</si>
  <si>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</si>
  <si>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</si>
  <si>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</si>
  <si>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</si>
  <si>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</si>
  <si>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</si>
  <si>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</si>
  <si>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</si>
  <si>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</si>
  <si>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</si>
  <si>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</si>
  <si>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</si>
  <si>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</si>
  <si>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</si>
  <si>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</si>
  <si>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</si>
  <si>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</si>
  <si>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</si>
  <si>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</si>
  <si>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</si>
  <si>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</si>
  <si>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</si>
  <si>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</si>
  <si>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</si>
  <si>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</si>
  <si>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</si>
  <si>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</si>
  <si>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</si>
  <si>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</si>
  <si>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</si>
  <si>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</si>
  <si>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</si>
  <si>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</si>
  <si>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</si>
  <si>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</si>
  <si>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</si>
  <si>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</si>
  <si>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</si>
  <si>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</si>
  <si>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</si>
  <si>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</si>
  <si>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</si>
  <si>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</si>
  <si>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</si>
  <si>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</si>
  <si>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</si>
  <si>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</si>
  <si>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</si>
  <si>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</si>
  <si>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</si>
  <si>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</si>
  <si>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</si>
  <si>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</si>
  <si>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</si>
  <si>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</si>
  <si>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</si>
  <si>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</si>
  <si>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</si>
  <si>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</si>
  <si>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</si>
  <si>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</si>
  <si>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</si>
  <si>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</si>
  <si>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</si>
  <si>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</si>
  <si>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</si>
  <si>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</si>
  <si>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</si>
  <si>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</si>
  <si>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</si>
  <si>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</si>
  <si>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</si>
  <si>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</si>
  <si>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</si>
  <si>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</si>
  <si>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</si>
  <si>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</si>
  <si>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</si>
  <si>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</si>
  <si>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</si>
  <si>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</si>
  <si>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</si>
  <si>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</si>
  <si>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</si>
  <si>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</si>
  <si>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</si>
  <si>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</si>
  <si>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</si>
  <si>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</si>
  <si>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</si>
  <si>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</si>
  <si>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</si>
  <si>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</si>
  <si>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</si>
  <si>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</si>
  <si>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</si>
  <si>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</si>
  <si>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</si>
  <si>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</si>
  <si>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</si>
  <si>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</si>
  <si>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</si>
  <si>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</si>
  <si>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</si>
  <si>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</si>
  <si>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</si>
  <si>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</si>
  <si>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</si>
  <si>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</si>
  <si>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</si>
  <si>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</si>
  <si>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</si>
  <si>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</si>
  <si>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</si>
  <si>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</si>
  <si>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</si>
  <si>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</si>
  <si>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</si>
  <si>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</si>
  <si>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</si>
  <si>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</si>
  <si>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</si>
  <si>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</si>
  <si>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</si>
  <si>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</si>
  <si>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</si>
  <si>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</si>
  <si>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</si>
  <si>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</si>
  <si>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</si>
  <si>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</si>
  <si>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</si>
  <si>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</si>
  <si>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</si>
  <si>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</si>
  <si>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</si>
  <si>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</si>
  <si>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</si>
  <si>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</si>
  <si>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</si>
  <si>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</si>
  <si>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</si>
  <si>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</si>
  <si>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</si>
  <si>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</si>
  <si>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</si>
  <si>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</si>
  <si>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</si>
  <si>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</si>
  <si>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</si>
  <si>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</si>
  <si>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</si>
  <si>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</si>
  <si>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</si>
  <si>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</si>
  <si>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</si>
  <si>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</si>
  <si>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</si>
  <si>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</si>
  <si>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</si>
  <si>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</si>
  <si>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</si>
  <si>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</si>
  <si>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</si>
  <si>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</si>
  <si>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</si>
  <si>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</si>
  <si>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</si>
  <si>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</si>
  <si>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</si>
  <si>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</si>
  <si>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</si>
  <si>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</si>
  <si>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</si>
  <si>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</si>
  <si>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</si>
  <si>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</si>
  <si>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</si>
  <si>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</si>
  <si>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</si>
  <si>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</si>
  <si>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</si>
  <si>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</si>
  <si>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</si>
  <si>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</si>
  <si>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</si>
  <si>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</si>
  <si>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</si>
  <si>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</si>
  <si>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</si>
  <si>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</si>
  <si>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</si>
  <si>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</si>
  <si>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</si>
  <si>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</si>
  <si>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</si>
  <si>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</si>
  <si>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</si>
  <si>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</si>
  <si>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</si>
  <si>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</si>
  <si>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</si>
  <si>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</si>
  <si>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</si>
  <si>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</si>
  <si>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</si>
  <si>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</si>
  <si>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</si>
  <si>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</si>
  <si>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</si>
  <si>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</si>
  <si>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</si>
  <si>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</si>
  <si>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</si>
  <si>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</si>
  <si>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</si>
  <si>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</si>
  <si>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</si>
  <si>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</si>
  <si>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</si>
  <si>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</si>
  <si>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</si>
  <si>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</si>
  <si>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</si>
  <si>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</si>
  <si>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</si>
  <si>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</si>
  <si>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</si>
  <si>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</si>
  <si>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</si>
  <si>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</si>
  <si>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</si>
  <si>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</si>
  <si>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</si>
  <si>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</si>
  <si>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</si>
  <si>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</si>
  <si>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</si>
  <si>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</si>
  <si>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</si>
  <si>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</si>
  <si>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</si>
  <si>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</si>
  <si>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</si>
  <si>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</si>
  <si>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</si>
  <si>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</si>
  <si>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</si>
  <si>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</si>
  <si>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</si>
  <si>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</si>
  <si>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</si>
  <si>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</si>
  <si>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</si>
  <si>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</si>
  <si>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</si>
  <si>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</si>
  <si>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</si>
  <si>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</si>
  <si>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</si>
  <si>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</si>
  <si>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</si>
  <si>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</si>
  <si>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</si>
  <si>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</si>
  <si>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</si>
  <si>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</si>
  <si>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</si>
  <si>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</si>
  <si>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</si>
  <si>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</si>
  <si>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</si>
  <si>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</si>
  <si>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</si>
  <si>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</si>
  <si>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</si>
  <si>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</si>
  <si>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</si>
  <si>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</si>
  <si>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</si>
  <si>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</si>
  <si>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</si>
  <si>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</si>
  <si>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</si>
  <si>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</si>
  <si>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</si>
  <si>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</si>
  <si>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</si>
  <si>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</si>
  <si>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</si>
  <si>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</si>
  <si>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</si>
  <si>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</si>
  <si>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</si>
  <si>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</si>
  <si>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</si>
  <si>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</si>
  <si>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</si>
  <si>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</si>
  <si>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</si>
  <si>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</si>
  <si>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</si>
  <si>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</si>
  <si>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</si>
  <si>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</si>
  <si>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</si>
  <si>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</si>
  <si>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</si>
  <si>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</si>
  <si>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</si>
  <si>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</si>
  <si>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</si>
  <si>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</si>
  <si>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</si>
  <si>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</si>
  <si>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</si>
  <si>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</si>
  <si>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</si>
  <si>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</si>
  <si>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</si>
  <si>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</si>
  <si>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</si>
  <si>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</si>
  <si>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</si>
  <si>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</si>
  <si>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</si>
  <si>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</si>
  <si>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</si>
  <si>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</si>
  <si>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</si>
  <si>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</si>
  <si>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</si>
  <si>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</si>
  <si>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</si>
  <si>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</si>
  <si>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</si>
  <si>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</si>
  <si>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</si>
  <si>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</si>
  <si>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</si>
  <si>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</si>
  <si>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</si>
  <si>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</si>
  <si>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</si>
  <si>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</si>
  <si>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</si>
  <si>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</si>
  <si>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</si>
  <si>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</si>
  <si>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</si>
  <si>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</si>
  <si>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</si>
  <si>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</si>
  <si>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</si>
  <si>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</si>
  <si>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</si>
  <si>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</si>
  <si>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</si>
  <si>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</si>
  <si>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</si>
  <si>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</si>
  <si>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</si>
  <si>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</si>
  <si>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</si>
  <si>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</si>
  <si>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</si>
  <si>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</si>
  <si>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</si>
  <si>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</si>
  <si>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</si>
  <si>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</si>
  <si>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</si>
  <si>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</si>
  <si>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</si>
  <si>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</si>
  <si>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</si>
  <si>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</si>
  <si>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</si>
  <si>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</si>
  <si>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</si>
  <si>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</si>
  <si>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</si>
  <si>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</si>
  <si>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</si>
  <si>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</si>
  <si>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</si>
  <si>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</si>
  <si>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</si>
  <si>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</si>
  <si>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</si>
  <si>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</si>
  <si>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</si>
  <si>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</si>
  <si>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</si>
  <si>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</si>
  <si>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</si>
  <si>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</si>
  <si>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</si>
  <si>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</si>
  <si>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</si>
  <si>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</si>
  <si>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</si>
  <si>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</si>
  <si>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</si>
  <si>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</si>
  <si>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</si>
  <si>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</si>
  <si>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</si>
  <si>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</si>
  <si>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</si>
  <si>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</si>
  <si>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</si>
  <si>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</si>
  <si>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</si>
  <si>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</si>
  <si>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</si>
  <si>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</si>
  <si>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</si>
  <si>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</si>
  <si>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</si>
  <si>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</si>
  <si>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</si>
  <si>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</si>
  <si>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</si>
  <si>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</si>
  <si>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</si>
  <si>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</si>
  <si>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</si>
  <si>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</si>
  <si>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</si>
  <si>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</si>
  <si>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</si>
  <si>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</si>
  <si>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</si>
  <si>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</si>
  <si>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</si>
  <si>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</si>
  <si>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</si>
  <si>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</si>
  <si>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</si>
  <si>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</si>
  <si>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</si>
  <si>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</si>
  <si>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</si>
  <si>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</si>
  <si>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</si>
  <si>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</si>
  <si>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</si>
  <si>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</si>
  <si>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</si>
  <si>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</si>
  <si>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</si>
  <si>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</si>
  <si>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</si>
  <si>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</si>
  <si>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</si>
  <si>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</si>
  <si>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</si>
  <si>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</si>
  <si>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</si>
  <si>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</si>
  <si>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</si>
  <si>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</si>
  <si>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</si>
  <si>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</si>
  <si>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</si>
  <si>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</si>
  <si>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</si>
  <si>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</si>
  <si>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</si>
  <si>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</si>
  <si>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</si>
  <si>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</si>
  <si>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</si>
  <si>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</si>
  <si>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</si>
  <si>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</si>
  <si>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</si>
  <si>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</si>
  <si>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</si>
  <si>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</si>
  <si>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</si>
  <si>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</si>
  <si>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</si>
  <si>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</si>
  <si>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</si>
  <si>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</si>
  <si>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</si>
  <si>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</si>
  <si>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</si>
  <si>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</si>
  <si>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</si>
  <si>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</si>
  <si>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</si>
  <si>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</si>
  <si>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</si>
  <si>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</si>
  <si>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</si>
  <si>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</si>
  <si>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</si>
  <si>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</si>
  <si>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</si>
  <si>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</si>
  <si>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</si>
  <si>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</si>
  <si>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</si>
  <si>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</si>
  <si>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</si>
  <si>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</si>
  <si>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</si>
  <si>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</si>
  <si>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</si>
  <si>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</si>
  <si>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</si>
  <si>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</si>
  <si>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</si>
  <si>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</si>
  <si>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</si>
  <si>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</si>
  <si>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</si>
  <si>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</si>
  <si>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</si>
  <si>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</si>
  <si>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</si>
  <si>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</si>
  <si>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</si>
  <si>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</si>
  <si>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</si>
  <si>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</si>
  <si>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</si>
  <si>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</si>
  <si>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</si>
  <si>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</si>
  <si>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</si>
  <si>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</si>
  <si>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</si>
  <si>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</si>
  <si>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</si>
  <si>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</si>
  <si>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</si>
  <si>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</si>
  <si>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</si>
  <si>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</si>
  <si>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</si>
  <si>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</si>
  <si>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</si>
  <si>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</si>
  <si>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</si>
  <si>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</si>
  <si>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</si>
  <si>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</si>
  <si>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</si>
  <si>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</si>
  <si>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</si>
  <si>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</si>
  <si>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</si>
  <si>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</si>
  <si>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</si>
  <si>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</si>
  <si>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</si>
  <si>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</si>
  <si>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</si>
  <si>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</si>
  <si>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</si>
  <si>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</si>
  <si>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</si>
  <si>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</si>
  <si>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</si>
  <si>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</si>
  <si>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</si>
  <si>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</si>
  <si>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</si>
  <si>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</si>
  <si>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</si>
  <si>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</si>
  <si>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</si>
  <si>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</si>
  <si>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</si>
  <si>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</si>
  <si>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</si>
  <si>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</si>
  <si>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</si>
  <si>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</si>
  <si>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</si>
  <si>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</si>
  <si>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</si>
  <si>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</si>
  <si>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</si>
  <si>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</si>
  <si>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</si>
  <si>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</si>
  <si>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</si>
  <si>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</si>
  <si>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</si>
  <si>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</si>
  <si>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</si>
  <si>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</si>
  <si>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</si>
  <si>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</si>
  <si>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</si>
  <si>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</si>
  <si>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</si>
  <si>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</si>
  <si>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</si>
  <si>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</si>
  <si>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</si>
  <si>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</si>
  <si>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</si>
  <si>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</si>
  <si>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</si>
  <si>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</si>
  <si>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</si>
  <si>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</si>
  <si>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</si>
  <si>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</si>
  <si>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</si>
  <si>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</si>
  <si>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</si>
  <si>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</si>
  <si>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</si>
  <si>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</si>
  <si>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</si>
  <si>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</si>
  <si>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</si>
  <si>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</si>
  <si>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</si>
  <si>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</si>
  <si>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</si>
  <si>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</si>
  <si>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</si>
  <si>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</si>
  <si>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</si>
  <si>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</si>
  <si>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</si>
  <si>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</si>
  <si>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</si>
  <si>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</si>
  <si>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</si>
  <si>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</si>
  <si>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</si>
  <si>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</si>
  <si>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</si>
  <si>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</si>
  <si>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</si>
  <si>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</si>
  <si>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</si>
  <si>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</si>
  <si>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</si>
  <si>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</si>
  <si>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</si>
  <si>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</si>
  <si>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</si>
  <si>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</si>
  <si>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</si>
  <si>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</si>
  <si>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</si>
  <si>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</si>
  <si>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</si>
  <si>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</si>
  <si>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</si>
  <si>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</si>
  <si>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</si>
  <si>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</si>
  <si>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</si>
  <si>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</si>
  <si>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</si>
  <si>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</si>
  <si>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</si>
  <si>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</si>
  <si>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</si>
  <si>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</si>
  <si>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</si>
  <si>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</si>
  <si>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</si>
  <si>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</si>
  <si>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</si>
  <si>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</si>
  <si>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</si>
  <si>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</si>
  <si>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</si>
  <si>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</si>
  <si>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</si>
  <si>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</si>
  <si>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</si>
  <si>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</si>
  <si>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</si>
  <si>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</si>
  <si>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</si>
  <si>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</si>
  <si>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</si>
  <si>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</si>
  <si>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</si>
  <si>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</si>
  <si>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</si>
  <si>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</si>
  <si>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</si>
  <si>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</si>
  <si>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</si>
  <si>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</si>
  <si>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</si>
  <si>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</si>
  <si>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</si>
  <si>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</si>
  <si>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</si>
  <si>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</si>
  <si>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</si>
  <si>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</si>
  <si>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</si>
  <si>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</si>
  <si>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</si>
  <si>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</si>
  <si>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</si>
  <si>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</si>
  <si>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</si>
  <si>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</si>
  <si>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</si>
  <si>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</si>
  <si>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</si>
  <si>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</si>
  <si>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</si>
  <si>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</si>
  <si>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</si>
  <si>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</si>
  <si>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</si>
  <si>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</si>
  <si>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</si>
  <si>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</si>
  <si>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</si>
  <si>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</si>
  <si>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</si>
  <si>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</si>
  <si>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</si>
  <si>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</si>
  <si>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</si>
  <si>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</si>
  <si>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</si>
  <si>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</si>
  <si>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</si>
  <si>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</si>
  <si>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</si>
  <si>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</si>
  <si>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</si>
  <si>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</si>
  <si>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</si>
  <si>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</si>
  <si>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</si>
  <si>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</si>
  <si>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</si>
  <si>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</si>
  <si>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</si>
  <si>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</si>
  <si>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</si>
  <si>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</si>
  <si>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</si>
  <si>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</si>
  <si>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</si>
  <si>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</si>
  <si>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</si>
  <si>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</si>
  <si>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</si>
  <si>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</si>
  <si>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</si>
  <si>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</si>
  <si>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</si>
  <si>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</si>
  <si>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</si>
  <si>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</si>
  <si>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</si>
  <si>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</si>
  <si>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</si>
  <si>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</si>
  <si>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</si>
  <si>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</si>
  <si>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</si>
  <si>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</si>
  <si>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</si>
  <si>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</si>
  <si>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</si>
  <si>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</si>
  <si>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</si>
  <si>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</si>
  <si>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</si>
  <si>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</si>
  <si>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</si>
  <si>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</si>
  <si>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</si>
  <si>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</si>
  <si>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</si>
  <si>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</si>
  <si>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</si>
  <si>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</si>
  <si>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</si>
  <si>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</si>
  <si>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</si>
  <si>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</si>
  <si>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</si>
  <si>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</si>
  <si>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</si>
  <si>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</si>
  <si>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</si>
  <si>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</si>
  <si>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</si>
  <si>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</si>
  <si>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</si>
  <si>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</si>
  <si>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</si>
  <si>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</si>
  <si>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</si>
  <si>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</si>
  <si>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</si>
  <si>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</si>
  <si>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</si>
  <si>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</si>
  <si>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</si>
  <si>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</si>
  <si>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</si>
  <si>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</si>
  <si>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</si>
  <si>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</si>
  <si>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</si>
  <si>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</si>
  <si>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</si>
  <si>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</si>
  <si>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</si>
  <si>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</si>
  <si>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</si>
  <si>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</si>
  <si>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</si>
  <si>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</si>
  <si>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</si>
  <si>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</si>
  <si>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</si>
  <si>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</si>
  <si>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</si>
  <si>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</si>
  <si>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</si>
  <si>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</si>
  <si>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</si>
  <si>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</si>
  <si>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</si>
  <si>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</si>
  <si>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</si>
  <si>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</si>
  <si>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</si>
  <si>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</si>
  <si>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</si>
  <si>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</si>
  <si>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</si>
  <si>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</si>
  <si>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</si>
  <si>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</si>
  <si>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</si>
  <si>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</si>
  <si>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</si>
  <si>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</si>
  <si>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</si>
  <si>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</si>
  <si>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</si>
  <si>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</si>
  <si>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</si>
  <si>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</si>
  <si>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</si>
  <si>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</si>
  <si>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</si>
  <si>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</si>
  <si>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</si>
  <si>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</si>
  <si>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</si>
  <si>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</si>
  <si>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</si>
  <si>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</si>
  <si>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</si>
  <si>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</si>
  <si>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</si>
  <si>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</si>
  <si>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</si>
  <si>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</si>
  <si>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</si>
  <si>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</si>
  <si>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</si>
  <si>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</si>
  <si>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</si>
  <si>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</si>
  <si>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</si>
  <si>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</si>
  <si>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</si>
  <si>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</si>
  <si>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</si>
  <si>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</si>
  <si>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</si>
  <si>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</si>
  <si>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</si>
  <si>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</si>
  <si>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</si>
  <si>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</si>
  <si>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</si>
  <si>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</si>
  <si>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</si>
  <si>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</si>
  <si>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</si>
  <si>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</si>
  <si>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</si>
  <si>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</si>
  <si>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</si>
  <si>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</si>
  <si>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</si>
  <si>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</si>
  <si>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</si>
  <si>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</si>
  <si>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</si>
  <si>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</si>
  <si>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</si>
  <si>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</si>
  <si>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</si>
  <si>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</si>
  <si>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</si>
  <si>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</si>
  <si>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</si>
  <si>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</si>
  <si>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</si>
  <si>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</si>
  <si>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</si>
  <si>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</si>
  <si>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</si>
  <si>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</si>
  <si>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</si>
  <si>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</si>
  <si>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</si>
  <si>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</si>
  <si>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</si>
  <si>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</si>
  <si>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</si>
  <si>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</si>
  <si>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</si>
  <si>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</si>
  <si>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</si>
  <si>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</si>
  <si>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</si>
  <si>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</si>
  <si>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</si>
  <si>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</si>
  <si>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</si>
  <si>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</si>
  <si>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</si>
  <si>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</si>
  <si>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</si>
  <si>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</si>
  <si>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</si>
  <si>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</si>
  <si>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</si>
  <si>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</si>
  <si>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</si>
  <si>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</si>
  <si>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</si>
  <si>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</si>
  <si>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</si>
  <si>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</si>
  <si>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</si>
  <si>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</si>
  <si>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</si>
  <si>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</si>
  <si>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</si>
  <si>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</si>
  <si>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</si>
  <si>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</si>
  <si>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</si>
  <si>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</si>
  <si>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</si>
  <si>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</si>
  <si>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</si>
  <si>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</si>
  <si>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</si>
  <si>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</si>
  <si>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</si>
  <si>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</si>
  <si>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</si>
  <si>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</si>
  <si>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</si>
  <si>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</si>
  <si>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</si>
  <si>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</si>
  <si>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</si>
  <si>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</si>
  <si>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</si>
  <si>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</si>
  <si>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</si>
  <si>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</si>
  <si>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</si>
  <si>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</si>
  <si>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</si>
  <si>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</si>
  <si>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</si>
  <si>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</si>
  <si>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</si>
  <si>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</si>
  <si>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</si>
  <si>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</si>
  <si>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</si>
  <si>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</si>
  <si>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</si>
  <si>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</si>
  <si>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</si>
  <si>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</si>
  <si>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</si>
  <si>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</si>
  <si>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</si>
  <si>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</si>
  <si>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</si>
  <si>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</si>
  <si>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</si>
  <si>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</si>
  <si>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</si>
  <si>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</si>
  <si>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</si>
  <si>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</si>
  <si>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</si>
  <si>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</si>
  <si>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</si>
  <si>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</si>
  <si>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</si>
  <si>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</si>
  <si>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</si>
  <si>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</si>
  <si>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</si>
  <si>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</si>
  <si>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</si>
  <si>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</si>
  <si>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</si>
  <si>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</si>
  <si>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</si>
  <si>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</si>
  <si>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</si>
  <si>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</si>
  <si>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</si>
  <si>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</si>
  <si>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</si>
  <si>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</si>
  <si>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</si>
  <si>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</si>
  <si>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</si>
  <si>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</si>
  <si>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</si>
  <si>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</si>
  <si>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</si>
  <si>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</si>
  <si>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</si>
  <si>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</si>
  <si>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</si>
  <si>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</si>
  <si>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</si>
  <si>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</si>
  <si>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</si>
  <si>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</si>
  <si>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</si>
  <si>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</si>
  <si>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</si>
  <si>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</si>
  <si>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</si>
  <si>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</si>
  <si>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</si>
  <si>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</si>
  <si>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</si>
  <si>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</si>
  <si>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</si>
  <si>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</si>
  <si>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</si>
  <si>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</si>
  <si>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</si>
  <si>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</si>
  <si>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</si>
  <si>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</si>
  <si>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</si>
  <si>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</si>
  <si>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</si>
  <si>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</si>
  <si>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</si>
  <si>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</si>
  <si>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</si>
  <si>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</si>
  <si>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</si>
  <si>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</si>
  <si>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</si>
  <si>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</si>
  <si>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</si>
  <si>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</si>
  <si>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</si>
  <si>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</si>
  <si>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</si>
  <si>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</si>
  <si>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</si>
  <si>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</si>
  <si>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</si>
  <si>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</si>
  <si>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</si>
  <si>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</si>
  <si>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</si>
  <si>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</si>
  <si>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</si>
  <si>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</si>
  <si>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</si>
  <si>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</si>
  <si>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</si>
  <si>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</si>
  <si>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</si>
  <si>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</si>
  <si>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</si>
  <si>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</si>
  <si>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</si>
  <si>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</si>
  <si>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</si>
  <si>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</si>
  <si>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</si>
  <si>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</si>
  <si>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</si>
  <si>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</si>
  <si>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</si>
  <si>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</si>
  <si>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</si>
  <si>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</si>
  <si>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</si>
  <si>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</si>
  <si>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</si>
  <si>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</si>
  <si>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</si>
  <si>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</si>
  <si>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</si>
  <si>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</si>
  <si>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</si>
  <si>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</si>
  <si>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</si>
  <si>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</si>
  <si>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</si>
  <si>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</si>
  <si>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</si>
  <si>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</si>
  <si>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</si>
  <si>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</si>
  <si>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</si>
  <si>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</si>
  <si>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</si>
  <si>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</si>
  <si>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</si>
  <si>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</si>
  <si>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</si>
  <si>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</si>
  <si>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</si>
  <si>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</si>
  <si>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</si>
  <si>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</si>
  <si>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</si>
  <si>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</si>
  <si>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</si>
  <si>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</si>
  <si>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</si>
  <si>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</si>
  <si>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</si>
  <si>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</si>
  <si>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</si>
  <si>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</si>
  <si>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</si>
  <si>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</si>
  <si>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</si>
  <si>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</si>
  <si>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</si>
  <si>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</si>
  <si>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</si>
  <si>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</si>
  <si>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</si>
  <si>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</si>
  <si>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</si>
  <si>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</si>
  <si>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</si>
  <si>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</si>
  <si>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</si>
  <si>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</si>
  <si>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</si>
  <si>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</si>
  <si>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</si>
  <si>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</si>
  <si>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</si>
  <si>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</si>
  <si>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</si>
  <si>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</si>
  <si>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</si>
  <si>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</si>
  <si>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</si>
  <si>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</si>
  <si>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</si>
  <si>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</si>
  <si>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</si>
  <si>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</si>
  <si>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</si>
  <si>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</si>
  <si>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</si>
  <si>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</si>
  <si>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</si>
  <si>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</si>
  <si>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</si>
  <si>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</si>
  <si>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</si>
  <si>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</si>
  <si>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</si>
  <si>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</si>
  <si>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</si>
  <si>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</si>
  <si>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</si>
  <si>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</si>
  <si>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</si>
  <si>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</si>
  <si>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</si>
  <si>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</si>
  <si>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</si>
  <si>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</si>
  <si>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</si>
  <si>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</si>
  <si>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</si>
  <si>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</si>
  <si>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</si>
  <si>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</si>
  <si>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</si>
  <si>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</si>
  <si>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</si>
  <si>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</si>
  <si>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</si>
  <si>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</si>
  <si>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</si>
  <si>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</si>
  <si>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</si>
  <si>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</si>
  <si>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</si>
  <si>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</si>
  <si>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</si>
  <si>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</si>
  <si>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</si>
  <si>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</si>
  <si>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</si>
  <si>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</si>
  <si>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</si>
  <si>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</si>
  <si>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</si>
  <si>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</si>
  <si>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</si>
  <si>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</si>
  <si>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</si>
  <si>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</si>
  <si>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</si>
  <si>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</si>
  <si>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</si>
  <si>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</si>
  <si>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</si>
  <si>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</si>
  <si>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</si>
  <si>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</si>
  <si>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</si>
  <si>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</si>
  <si>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</si>
  <si>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</si>
  <si>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</si>
  <si>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</si>
  <si>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</si>
  <si>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</si>
  <si>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</si>
  <si>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</si>
  <si>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</si>
  <si>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</si>
  <si>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</si>
  <si>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</si>
  <si>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</si>
  <si>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</si>
  <si>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</si>
  <si>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</si>
  <si>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</si>
  <si>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</si>
  <si>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</si>
  <si>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</si>
  <si>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</si>
  <si>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</si>
  <si>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</si>
  <si>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</si>
  <si>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</si>
  <si>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</si>
  <si>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</si>
  <si>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</si>
  <si>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</si>
  <si>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</si>
  <si>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</si>
  <si>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</si>
  <si>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</si>
  <si>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</si>
  <si>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</si>
  <si>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</si>
  <si>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</si>
  <si>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</si>
  <si>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</si>
  <si>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</si>
  <si>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</si>
  <si>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</si>
  <si>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</si>
  <si>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</si>
  <si>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</si>
  <si>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</si>
  <si>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</si>
  <si>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</si>
  <si>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</si>
  <si>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</si>
  <si>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</si>
  <si>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</si>
  <si>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</si>
  <si>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</si>
  <si>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</si>
  <si>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</si>
  <si>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</si>
  <si>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</si>
  <si>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</si>
  <si>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</si>
  <si>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</si>
  <si>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</si>
  <si>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</si>
  <si>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</si>
  <si>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</si>
  <si>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</si>
  <si>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</si>
  <si>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</si>
  <si>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</si>
  <si>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</si>
  <si>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</si>
  <si>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</si>
  <si>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</si>
  <si>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</si>
  <si>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</si>
  <si>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</si>
  <si>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</si>
  <si>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</si>
  <si>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</si>
  <si>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</si>
  <si>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</si>
  <si>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</si>
  <si>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</si>
  <si>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</si>
  <si>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</si>
  <si>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</si>
  <si>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</si>
  <si>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</si>
  <si>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</si>
  <si>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</si>
  <si>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</si>
  <si>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</si>
  <si>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</si>
  <si>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</si>
  <si>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</si>
  <si>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</si>
  <si>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</si>
  <si>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</si>
  <si>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</si>
  <si>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</si>
  <si>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</si>
  <si>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</si>
  <si>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</si>
  <si>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</si>
  <si>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</si>
  <si>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</si>
  <si>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</si>
  <si>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</si>
  <si>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</si>
  <si>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</si>
  <si>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</si>
  <si>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</si>
  <si>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</si>
  <si>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</si>
  <si>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</si>
  <si>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</si>
  <si>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</si>
  <si>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</si>
  <si>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</si>
  <si>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</si>
  <si>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</si>
  <si>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</si>
  <si>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</si>
  <si>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</si>
  <si>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</si>
  <si>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</si>
  <si>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</si>
  <si>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</si>
  <si>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</si>
  <si>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</si>
  <si>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</si>
  <si>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</si>
  <si>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</si>
  <si>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</si>
  <si>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</si>
  <si>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</si>
  <si>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</si>
  <si>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</si>
  <si>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</si>
  <si>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</si>
  <si>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</si>
  <si>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</si>
  <si>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</si>
  <si>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</si>
  <si>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</si>
  <si>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</si>
  <si>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</si>
  <si>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</si>
  <si>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</si>
  <si>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</si>
  <si>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</si>
  <si>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</si>
  <si>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</si>
  <si>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</si>
  <si>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</si>
  <si>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</si>
  <si>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</si>
  <si>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</si>
  <si>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</si>
  <si>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</si>
  <si>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</si>
  <si>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</si>
  <si>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</si>
  <si>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</si>
  <si>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</si>
  <si>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</si>
  <si>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</si>
  <si>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</si>
  <si>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</si>
  <si>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</si>
  <si>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</si>
  <si>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</si>
  <si>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</si>
  <si>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</si>
  <si>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</si>
  <si>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</si>
  <si>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</si>
  <si>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</si>
  <si>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</si>
  <si>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</si>
  <si>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</si>
  <si>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</si>
  <si>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</si>
  <si>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</si>
  <si>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</si>
  <si>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</si>
  <si>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</si>
  <si>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</si>
  <si>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</si>
  <si>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</si>
  <si>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</si>
  <si>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</si>
  <si>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</si>
  <si>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</si>
  <si>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</si>
  <si>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</si>
  <si>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</si>
  <si>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</si>
  <si>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</si>
  <si>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</si>
  <si>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</si>
  <si>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</si>
  <si>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</si>
  <si>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</si>
  <si>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</si>
  <si>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</si>
  <si>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</si>
  <si>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</si>
  <si>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</si>
  <si>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</si>
  <si>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</si>
  <si>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</si>
  <si>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</si>
  <si>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</si>
  <si>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</si>
  <si>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</si>
  <si>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</si>
  <si>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</si>
  <si>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</si>
  <si>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</si>
  <si>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</si>
  <si>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</si>
  <si>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</si>
  <si>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</si>
  <si>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</si>
  <si>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</si>
  <si>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</si>
  <si>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</si>
  <si>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</si>
  <si>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</si>
  <si>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</si>
  <si>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</si>
  <si>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</si>
  <si>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</si>
  <si>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</si>
  <si>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</si>
  <si>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</si>
  <si>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</si>
  <si>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</si>
  <si>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</si>
  <si>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</si>
  <si>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</si>
  <si>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</si>
  <si>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</si>
  <si>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</si>
  <si>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</si>
  <si>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</si>
  <si>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</si>
  <si>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</si>
  <si>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</si>
  <si>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</si>
  <si>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</si>
  <si>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</si>
  <si>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</si>
  <si>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</si>
  <si>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</si>
  <si>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</si>
  <si>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</si>
  <si>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</si>
  <si>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</si>
  <si>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</si>
  <si>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</si>
  <si>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</si>
  <si>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</si>
  <si>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</si>
  <si>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</si>
  <si>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</si>
  <si>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</si>
  <si>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</si>
  <si>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</si>
  <si>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</si>
  <si>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</si>
  <si>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</si>
  <si>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</si>
  <si>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</si>
  <si>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</si>
  <si>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</si>
  <si>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</si>
  <si>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</si>
  <si>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</si>
  <si>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</si>
  <si>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</si>
  <si>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</si>
  <si>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</si>
  <si>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</si>
  <si>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</si>
  <si>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</si>
  <si>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</si>
  <si>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</si>
  <si>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</si>
  <si>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</si>
  <si>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</si>
  <si>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</si>
  <si>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</si>
  <si>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</si>
  <si>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</si>
  <si>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</si>
  <si>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</si>
  <si>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</si>
  <si>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</si>
  <si>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</si>
  <si>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</si>
  <si>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</si>
  <si>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</si>
  <si>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</si>
  <si>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</si>
  <si>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</si>
  <si>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</si>
  <si>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</si>
  <si>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</si>
  <si>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</si>
  <si>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</si>
  <si>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</si>
  <si>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</si>
  <si>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</si>
  <si>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</si>
  <si>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</si>
  <si>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</si>
  <si>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</si>
  <si>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</si>
  <si>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</si>
  <si>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</si>
  <si>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</si>
  <si>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</si>
  <si>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</si>
  <si>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</si>
  <si>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</si>
  <si>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</si>
  <si>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</si>
  <si>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</si>
  <si>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</si>
  <si>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</si>
  <si>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</si>
  <si>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</si>
  <si>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</si>
  <si>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</si>
  <si>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</si>
  <si>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</si>
  <si>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</si>
  <si>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</si>
  <si>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</si>
  <si>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</si>
  <si>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</si>
  <si>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</si>
  <si>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</si>
  <si>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</si>
  <si>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</si>
  <si>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</si>
  <si>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</si>
  <si>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</si>
  <si>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</si>
  <si>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</si>
  <si>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</si>
  <si>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</si>
  <si>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</si>
  <si>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</si>
  <si>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</si>
  <si>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</si>
  <si>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</si>
  <si>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</si>
  <si>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</si>
  <si>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</si>
  <si>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</si>
  <si>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</si>
  <si>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</si>
  <si>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</si>
  <si>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</si>
  <si>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</si>
  <si>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</si>
  <si>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</si>
  <si>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</si>
  <si>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</si>
  <si>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</si>
  <si>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</si>
  <si>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</si>
  <si>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</si>
  <si>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</si>
  <si>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</si>
  <si>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</si>
  <si>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</si>
  <si>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</si>
  <si>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</si>
  <si>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</si>
  <si>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</si>
  <si>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</si>
  <si>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</si>
  <si>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</si>
  <si>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</si>
  <si>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</si>
  <si>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</si>
  <si>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</si>
  <si>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</si>
  <si>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</si>
  <si>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</si>
  <si>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</si>
  <si>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</si>
  <si>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</si>
  <si>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</si>
  <si>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</si>
  <si>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</si>
  <si>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</si>
  <si>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</si>
  <si>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</si>
  <si>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</si>
  <si>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</si>
  <si>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</si>
  <si>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</si>
  <si>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</si>
  <si>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</si>
  <si>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</si>
  <si>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</si>
  <si>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</si>
  <si>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</si>
  <si>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</si>
  <si>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</si>
  <si>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</si>
  <si>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</si>
  <si>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</si>
  <si>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</si>
  <si>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</si>
  <si>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</si>
  <si>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</si>
  <si>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</si>
  <si>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</si>
  <si>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</si>
  <si>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</si>
  <si>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</si>
  <si>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</si>
  <si>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</si>
  <si>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</si>
  <si>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</si>
  <si>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</si>
  <si>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</si>
  <si>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</si>
  <si>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</si>
  <si>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</si>
  <si>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</si>
  <si>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</si>
  <si>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</si>
  <si>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</si>
  <si>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</si>
  <si>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</si>
  <si>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</si>
  <si>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</si>
  <si>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</si>
  <si>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</si>
  <si>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</si>
  <si>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</si>
  <si>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</si>
  <si>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</si>
  <si>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</si>
  <si>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</si>
  <si>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</si>
  <si>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</si>
  <si>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</si>
  <si>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</si>
  <si>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</si>
  <si>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</si>
  <si>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</si>
  <si>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</si>
  <si>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</si>
  <si>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</si>
  <si>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</si>
  <si>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</si>
  <si>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</si>
  <si>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</si>
  <si>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</si>
  <si>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</si>
  <si>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</si>
  <si>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</si>
  <si>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</si>
  <si>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</si>
  <si>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</si>
  <si>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</si>
  <si>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</si>
  <si>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</si>
  <si>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</si>
  <si>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</si>
  <si>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</si>
  <si>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</si>
  <si>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</si>
  <si>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</si>
  <si>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</si>
  <si>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</si>
  <si>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</si>
  <si>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</si>
  <si>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</si>
  <si>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</si>
  <si>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</si>
  <si>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</si>
  <si>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</si>
  <si>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</si>
  <si>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</si>
  <si>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</si>
  <si>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</si>
  <si>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</si>
  <si>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</si>
  <si>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</si>
  <si>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</si>
  <si>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</si>
  <si>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</si>
  <si>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</si>
  <si>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</si>
  <si>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</si>
  <si>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</si>
  <si>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</si>
  <si>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</si>
  <si>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</si>
  <si>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</si>
  <si>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</si>
  <si>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</si>
  <si>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</si>
  <si>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</si>
  <si>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</si>
  <si>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</si>
  <si>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</si>
  <si>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</si>
  <si>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</si>
  <si>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</si>
  <si>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</si>
  <si>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</si>
  <si>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</si>
  <si>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</si>
  <si>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</si>
  <si>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</si>
  <si>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</si>
  <si>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</si>
  <si>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</si>
  <si>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</si>
  <si>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</si>
  <si>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</si>
  <si>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</si>
  <si>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</si>
  <si>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</si>
  <si>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</si>
  <si>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</si>
  <si>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</si>
  <si>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</si>
  <si>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</si>
  <si>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</si>
  <si>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</si>
  <si>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</si>
  <si>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</si>
  <si>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</si>
  <si>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</si>
  <si>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</si>
  <si>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</si>
  <si>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</si>
  <si>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</si>
  <si>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</si>
  <si>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</si>
  <si>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</si>
  <si>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</si>
  <si>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</si>
  <si>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</si>
  <si>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</si>
  <si>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</si>
  <si>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</si>
  <si>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</si>
  <si>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</si>
  <si>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</si>
  <si>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</si>
  <si>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</si>
  <si>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</si>
  <si>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</si>
  <si>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</si>
  <si>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</si>
  <si>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</si>
  <si>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</si>
  <si>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</si>
  <si>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</si>
  <si>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</si>
  <si>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</si>
  <si>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</si>
  <si>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</si>
  <si>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</si>
  <si>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</si>
  <si>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</si>
  <si>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</si>
  <si>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</si>
  <si>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</si>
  <si>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</si>
  <si>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</si>
  <si>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</si>
  <si>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</si>
  <si>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</si>
  <si>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</si>
  <si>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</si>
  <si>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</si>
  <si>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</si>
  <si>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</si>
  <si>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</si>
  <si>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</si>
  <si>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</si>
  <si>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</si>
  <si>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</si>
  <si>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</si>
  <si>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</si>
  <si>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</si>
  <si>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</si>
  <si>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</si>
  <si>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</si>
  <si>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</si>
  <si>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</si>
  <si>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</si>
  <si>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</si>
  <si>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</si>
  <si>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</si>
  <si>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</si>
  <si>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</si>
  <si>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</si>
  <si>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</si>
  <si>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</si>
  <si>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</si>
  <si>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</si>
  <si>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</si>
  <si>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</si>
  <si>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</si>
  <si>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</si>
  <si>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</si>
  <si>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</si>
  <si>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</si>
  <si>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</si>
  <si>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</si>
  <si>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</si>
  <si>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</si>
  <si>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</si>
  <si>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</si>
  <si>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</si>
  <si>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</si>
  <si>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</si>
  <si>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</si>
  <si>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</si>
  <si>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</si>
  <si>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</si>
  <si>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</si>
  <si>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</si>
  <si>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</si>
  <si>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</si>
  <si>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</si>
  <si>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</si>
  <si>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</si>
  <si>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</si>
  <si>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</si>
  <si>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</si>
  <si>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</si>
  <si>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</si>
  <si>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</si>
  <si>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</si>
  <si>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</si>
  <si>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</si>
  <si>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</si>
  <si>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</si>
  <si>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</si>
  <si>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</si>
  <si>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</si>
  <si>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</si>
  <si>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</si>
  <si>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</si>
  <si>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</si>
  <si>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</si>
  <si>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</si>
  <si>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</si>
  <si>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</si>
  <si>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</si>
  <si>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</si>
  <si>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</si>
  <si>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</si>
  <si>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</si>
  <si>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</si>
  <si>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</si>
  <si>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</si>
  <si>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</si>
  <si>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</si>
  <si>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</si>
  <si>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</si>
  <si>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</si>
  <si>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</si>
  <si>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</si>
  <si>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</si>
  <si>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</si>
  <si>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</si>
  <si>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</si>
  <si>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</si>
  <si>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</si>
  <si>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</si>
  <si>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</si>
  <si>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</si>
  <si>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</si>
  <si>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</si>
  <si>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</si>
  <si>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</si>
  <si>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</si>
  <si>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</si>
  <si>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</si>
  <si>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</si>
  <si>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</si>
  <si>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</si>
  <si>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</si>
  <si>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</si>
  <si>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</si>
  <si>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</si>
  <si>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</si>
  <si>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</si>
  <si>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</si>
  <si>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</si>
  <si>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</si>
  <si>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</si>
  <si>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</si>
  <si>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</si>
  <si>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</si>
  <si>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</si>
  <si>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</si>
  <si>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</si>
  <si>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</si>
  <si>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</si>
  <si>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</si>
  <si>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</si>
  <si>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</si>
  <si>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</si>
  <si>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</si>
  <si>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</si>
  <si>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</si>
  <si>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</si>
  <si>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</si>
  <si>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</si>
  <si>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</si>
  <si>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</si>
  <si>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</si>
  <si>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</si>
  <si>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</si>
  <si>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</si>
  <si>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</si>
  <si>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</si>
  <si>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</si>
  <si>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</si>
  <si>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</si>
  <si>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</si>
  <si>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</si>
  <si>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</si>
  <si>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</si>
  <si>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</si>
  <si>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</si>
  <si>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</si>
  <si>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</si>
  <si>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</si>
  <si>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</si>
  <si>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</si>
  <si>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</si>
  <si>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</si>
  <si>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</si>
  <si>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</si>
  <si>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</si>
  <si>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</si>
  <si>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</si>
  <si>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</si>
  <si>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</si>
  <si>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</si>
  <si>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</si>
  <si>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</si>
  <si>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</si>
  <si>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</si>
  <si>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</si>
  <si>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</si>
  <si>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</si>
  <si>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</si>
  <si>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</si>
  <si>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</si>
  <si>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</si>
  <si>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</si>
  <si>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</si>
  <si>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</si>
  <si>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</si>
  <si>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</si>
  <si>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</si>
  <si>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</si>
  <si>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</si>
  <si>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</si>
  <si>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</si>
  <si>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</si>
  <si>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</si>
  <si>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</si>
  <si>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</si>
  <si>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</si>
  <si>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</si>
  <si>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</si>
  <si>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</si>
  <si>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</si>
  <si>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</si>
  <si>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</si>
  <si>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</si>
  <si>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</si>
  <si>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</si>
  <si>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</si>
  <si>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</si>
  <si>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</si>
  <si>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</si>
  <si>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</si>
  <si>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</si>
  <si>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</si>
  <si>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</si>
  <si>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</si>
  <si>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</si>
  <si>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</si>
  <si>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</si>
  <si>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</si>
  <si>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</si>
  <si>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</si>
  <si>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</si>
  <si>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</si>
  <si>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</si>
  <si>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</si>
  <si>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</si>
  <si>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</si>
  <si>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</si>
  <si>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</si>
  <si>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</si>
  <si>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</si>
  <si>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</si>
  <si>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</si>
  <si>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</si>
  <si>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</si>
  <si>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</si>
  <si>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</si>
  <si>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</si>
  <si>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</si>
  <si>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</si>
  <si>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</si>
  <si>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</si>
  <si>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</si>
  <si>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</si>
  <si>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</si>
  <si>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</si>
  <si>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</si>
  <si>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</si>
  <si>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</si>
  <si>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</si>
  <si>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</si>
  <si>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</si>
  <si>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</si>
  <si>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</si>
  <si>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</si>
  <si>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</si>
  <si>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</si>
  <si>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</si>
  <si>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</si>
  <si>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</si>
  <si>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</si>
  <si>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</si>
  <si>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</si>
  <si>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</si>
  <si>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</si>
  <si>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</si>
  <si>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</si>
  <si>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</si>
  <si>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</si>
  <si>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</si>
  <si>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</si>
  <si>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</si>
  <si>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</si>
  <si>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</si>
  <si>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</si>
  <si>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</si>
  <si>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</si>
  <si>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</si>
  <si>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</si>
  <si>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</si>
  <si>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</si>
  <si>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</si>
  <si>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</si>
  <si>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</si>
  <si>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</si>
  <si>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</si>
  <si>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</si>
  <si>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</si>
  <si>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</si>
  <si>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</si>
  <si>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</si>
  <si>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</si>
  <si>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</si>
  <si>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</si>
  <si>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</si>
  <si>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</si>
  <si>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</si>
  <si>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</si>
  <si>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</si>
  <si>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</si>
  <si>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</si>
  <si>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</si>
  <si>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</si>
  <si>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</si>
  <si>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</si>
  <si>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</si>
  <si>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</si>
  <si>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</si>
  <si>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</si>
  <si>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</si>
  <si>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</si>
  <si>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</si>
  <si>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</si>
  <si>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</si>
  <si>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</si>
  <si>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</si>
  <si>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</si>
  <si>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</si>
  <si>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</si>
  <si>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</si>
  <si>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</si>
  <si>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</si>
  <si>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</si>
  <si>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</si>
  <si>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</si>
  <si>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</si>
  <si>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</si>
  <si>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</si>
  <si>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</si>
  <si>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</si>
  <si>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</si>
  <si>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</si>
  <si>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</si>
  <si>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</si>
  <si>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</si>
  <si>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</si>
  <si>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</si>
  <si>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</si>
  <si>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</si>
  <si>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</si>
  <si>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</si>
  <si>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</si>
  <si>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</si>
  <si>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</si>
  <si>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</si>
  <si>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</si>
  <si>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</si>
  <si>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</si>
  <si>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</si>
  <si>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</si>
  <si>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</si>
  <si>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</si>
  <si>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</si>
  <si>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</si>
  <si>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</si>
  <si>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</si>
  <si>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</si>
  <si>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</si>
  <si>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</si>
  <si>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</si>
  <si>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</si>
  <si>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</si>
  <si>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</si>
  <si>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</si>
  <si>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</si>
  <si>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</si>
  <si>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</si>
  <si>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</si>
  <si>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</si>
  <si>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</si>
  <si>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</si>
  <si>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</si>
  <si>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</si>
  <si>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</si>
  <si>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</si>
  <si>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</si>
  <si>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</si>
  <si>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</si>
  <si>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</si>
  <si>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</si>
  <si>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</si>
  <si>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</si>
  <si>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</si>
  <si>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</si>
  <si>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</si>
  <si>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</si>
  <si>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</si>
  <si>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</si>
  <si>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</si>
  <si>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</si>
  <si>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</si>
  <si>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</si>
  <si>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</si>
  <si>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</si>
  <si>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</si>
  <si>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</si>
  <si>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</si>
  <si>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</si>
  <si>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</si>
  <si>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</si>
  <si>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</si>
  <si>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</si>
  <si>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</si>
  <si>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</si>
  <si>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</si>
  <si>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</si>
  <si>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</si>
  <si>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</si>
  <si>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</si>
  <si>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</si>
  <si>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</si>
  <si>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</si>
  <si>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</si>
  <si>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</si>
  <si>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</si>
  <si>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</si>
  <si>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</si>
  <si>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</si>
  <si>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</si>
  <si>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</si>
  <si>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</si>
  <si>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</si>
  <si>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</si>
  <si>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</si>
  <si>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</si>
  <si>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</si>
  <si>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</si>
  <si>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</si>
  <si>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</si>
  <si>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</si>
  <si>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</si>
  <si>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</si>
  <si>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</si>
  <si>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</si>
  <si>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</si>
  <si>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</si>
  <si>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</si>
  <si>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</si>
  <si>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</si>
  <si>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</si>
  <si>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</si>
  <si>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</si>
  <si>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</si>
  <si>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</si>
  <si>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</si>
  <si>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</si>
  <si>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</si>
  <si>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</si>
  <si>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</si>
  <si>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</si>
  <si>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</si>
  <si>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</si>
  <si>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</si>
  <si>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</si>
  <si>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</si>
  <si>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</si>
  <si>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</si>
  <si>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</si>
  <si>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</si>
  <si>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</si>
  <si>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</si>
  <si>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</si>
  <si>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</si>
  <si>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</si>
  <si>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</si>
  <si>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</si>
  <si>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</si>
  <si>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</si>
  <si>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</si>
  <si>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</si>
  <si>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</si>
  <si>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</si>
  <si>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</si>
  <si>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</si>
  <si>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</si>
  <si>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</si>
  <si>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</si>
  <si>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</si>
  <si>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</si>
  <si>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</si>
  <si>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</si>
  <si>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</si>
  <si>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</si>
  <si>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</si>
  <si>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</si>
  <si>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</si>
  <si>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</si>
  <si>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</si>
  <si>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</si>
  <si>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</si>
  <si>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</si>
  <si>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</si>
  <si>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</si>
  <si>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</si>
  <si>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</si>
  <si>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</si>
  <si>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</si>
  <si>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</si>
  <si>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</si>
  <si>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</si>
  <si>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</si>
  <si>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</si>
  <si>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</si>
  <si>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</si>
  <si>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</si>
  <si>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</si>
  <si>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</si>
  <si>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</si>
  <si>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</si>
  <si>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</si>
  <si>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</si>
  <si>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</si>
  <si>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</si>
  <si>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</si>
  <si>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</si>
  <si>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</si>
  <si>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</si>
  <si>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</si>
  <si>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</si>
  <si>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</si>
  <si>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</si>
  <si>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</si>
  <si>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</si>
  <si>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</si>
  <si>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</si>
  <si>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</si>
  <si>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</si>
  <si>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</si>
  <si>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</si>
  <si>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</si>
  <si>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</si>
  <si>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</si>
  <si>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</si>
  <si>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</si>
  <si>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</si>
  <si>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</si>
  <si>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</si>
  <si>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</si>
  <si>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</si>
  <si>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</si>
  <si>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</si>
  <si>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</si>
  <si>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</si>
  <si>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</si>
  <si>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</si>
  <si>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</si>
  <si>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</si>
  <si>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</si>
  <si>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</si>
  <si>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</si>
  <si>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</si>
  <si>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</si>
  <si>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</si>
  <si>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</si>
  <si>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</si>
  <si>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</si>
  <si>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</si>
  <si>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</si>
  <si>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</si>
  <si>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</si>
  <si>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</si>
  <si>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</si>
  <si>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</si>
  <si>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</si>
  <si>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</si>
  <si>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</si>
  <si>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</si>
  <si>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</si>
  <si>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</si>
  <si>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</si>
  <si>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</si>
  <si>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</si>
  <si>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</si>
  <si>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</si>
  <si>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</si>
  <si>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</si>
  <si>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</si>
  <si>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</si>
  <si>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</si>
  <si>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</si>
  <si>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</si>
  <si>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</si>
  <si>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</si>
  <si>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</si>
  <si>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</si>
  <si>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</si>
  <si>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</si>
  <si>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</si>
  <si>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</si>
  <si>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</si>
  <si>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</si>
  <si>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</si>
  <si>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</si>
  <si>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</si>
  <si>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</si>
  <si>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</si>
  <si>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</si>
  <si>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</si>
  <si>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</si>
  <si>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</si>
  <si>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</si>
  <si>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</si>
  <si>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</si>
  <si>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</si>
  <si>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</si>
  <si>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</si>
  <si>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</si>
  <si>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</si>
  <si>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</si>
  <si>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</si>
  <si>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</si>
  <si>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</si>
  <si>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</si>
  <si>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</si>
  <si>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</si>
  <si>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</si>
  <si>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</si>
  <si>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</si>
  <si>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</si>
  <si>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</si>
  <si>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</si>
  <si>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</si>
  <si>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</si>
  <si>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</si>
  <si>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</si>
  <si>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</si>
  <si>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</si>
  <si>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</si>
  <si>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</si>
  <si>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</si>
  <si>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</si>
  <si>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</si>
  <si>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</si>
  <si>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</si>
  <si>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</si>
  <si>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</si>
  <si>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</si>
  <si>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</si>
  <si>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</si>
  <si>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</si>
  <si>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</si>
  <si>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</si>
  <si>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</si>
  <si>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</si>
  <si>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</si>
  <si>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</si>
  <si>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</si>
  <si>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</si>
  <si>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</si>
  <si>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</si>
  <si>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</si>
  <si>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</si>
  <si>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</si>
  <si>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</si>
  <si>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</si>
  <si>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</si>
  <si>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</si>
  <si>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</si>
  <si>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</si>
  <si>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</si>
  <si>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</si>
  <si>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</si>
  <si>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</si>
  <si>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</si>
  <si>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</si>
  <si>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</si>
  <si>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</si>
  <si>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</si>
  <si>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</si>
  <si>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</si>
  <si>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</si>
  <si>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</si>
  <si>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</si>
  <si>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</si>
  <si>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</si>
  <si>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</si>
  <si>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</si>
  <si>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</si>
  <si>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</si>
  <si>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</si>
  <si>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</si>
  <si>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</si>
  <si>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</si>
  <si>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</si>
  <si>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</si>
  <si>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</si>
  <si>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</si>
  <si>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</si>
  <si>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</si>
  <si>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</si>
  <si>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</si>
  <si>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</si>
  <si>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</si>
  <si>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</si>
  <si>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</si>
  <si>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</si>
  <si>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</si>
  <si>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</si>
  <si>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</si>
  <si>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</si>
  <si>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</si>
  <si>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</si>
  <si>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</si>
  <si>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</si>
  <si>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</si>
  <si>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</si>
  <si>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</si>
  <si>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</si>
  <si>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</si>
  <si>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</si>
  <si>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</si>
  <si>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</si>
  <si>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</si>
  <si>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</si>
  <si>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</si>
  <si>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</si>
  <si>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</si>
  <si>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</si>
  <si>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</si>
  <si>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</si>
  <si>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</si>
  <si>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</si>
  <si>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</si>
  <si>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</si>
  <si>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</si>
  <si>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</si>
  <si>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</si>
  <si>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</si>
  <si>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</si>
  <si>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</si>
  <si>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</si>
  <si>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</si>
  <si>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</si>
  <si>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</si>
  <si>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</si>
  <si>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</si>
  <si>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</si>
  <si>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</si>
  <si>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</si>
  <si>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</si>
  <si>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</si>
  <si>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</si>
  <si>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</si>
  <si>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</si>
  <si>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</si>
  <si>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</si>
  <si>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</si>
  <si>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</si>
  <si>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</si>
  <si>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</si>
  <si>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</si>
  <si>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</si>
  <si>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</si>
  <si>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</si>
  <si>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</si>
  <si>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</si>
  <si>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</si>
  <si>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</si>
  <si>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</si>
  <si>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</si>
  <si>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</si>
  <si>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</si>
  <si>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</si>
  <si>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</si>
  <si>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</si>
  <si>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</si>
  <si>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</si>
  <si>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</si>
  <si>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</si>
  <si>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</si>
  <si>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</si>
  <si>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</si>
  <si>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</si>
  <si>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</si>
  <si>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</si>
  <si>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</si>
  <si>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</si>
  <si>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</si>
  <si>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</si>
  <si>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</si>
  <si>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</si>
  <si>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</si>
  <si>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</si>
  <si>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</si>
  <si>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</si>
  <si>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</si>
  <si>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</si>
  <si>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</si>
  <si>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</si>
  <si>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</si>
  <si>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</si>
  <si>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</si>
  <si>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</si>
  <si>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</si>
  <si>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</si>
  <si>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</si>
  <si>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</si>
  <si>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</si>
  <si>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</si>
  <si>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</si>
  <si>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</si>
  <si>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</si>
  <si>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</si>
  <si>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</si>
  <si>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</si>
  <si>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</si>
  <si>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</si>
  <si>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</si>
  <si>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</si>
  <si>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</si>
  <si>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</si>
  <si>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</si>
  <si>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</si>
  <si>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</si>
  <si>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</si>
  <si>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</si>
  <si>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</si>
  <si>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</si>
  <si>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</si>
  <si>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</si>
  <si>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</si>
  <si>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</si>
  <si>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</si>
  <si>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</si>
  <si>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</si>
  <si>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</si>
  <si>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</si>
  <si>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</si>
  <si>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</si>
  <si>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</si>
  <si>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</si>
  <si>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</si>
  <si>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</si>
  <si>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</si>
  <si>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</si>
  <si>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</si>
  <si>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</si>
  <si>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</si>
  <si>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</si>
  <si>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</si>
  <si>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</si>
  <si>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</si>
  <si>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</si>
  <si>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</si>
  <si>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</si>
  <si>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</si>
  <si>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</si>
  <si>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</si>
  <si>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</si>
  <si>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</si>
  <si>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</si>
  <si>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</si>
  <si>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</si>
  <si>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</si>
  <si>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</si>
  <si>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</si>
  <si>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</si>
  <si>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</si>
  <si>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</si>
  <si>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</si>
  <si>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</si>
  <si>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</si>
  <si>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</si>
  <si>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</si>
  <si>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</si>
  <si>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</si>
  <si>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</si>
  <si>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</si>
  <si>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</si>
  <si>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</si>
  <si>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</si>
  <si>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</si>
  <si>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</si>
  <si>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</si>
  <si>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</si>
  <si>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</si>
  <si>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</si>
  <si>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</si>
  <si>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</si>
  <si>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</si>
  <si>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</si>
  <si>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</si>
  <si>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</si>
  <si>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</si>
  <si>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</si>
  <si>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</si>
  <si>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</si>
  <si>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</si>
  <si>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</si>
  <si>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</si>
  <si>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</si>
  <si>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</si>
  <si>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</si>
  <si>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</si>
  <si>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</si>
  <si>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</si>
  <si>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</si>
  <si>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</si>
  <si>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</si>
  <si>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</si>
  <si>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</si>
  <si>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</si>
  <si>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</si>
  <si>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</si>
  <si>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</si>
  <si>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</si>
  <si>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</si>
  <si>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</si>
  <si>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</si>
  <si>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</si>
  <si>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</si>
  <si>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</si>
  <si>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</si>
  <si>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</si>
  <si>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</si>
  <si>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</si>
  <si>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</si>
  <si>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</si>
  <si>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</si>
  <si>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</si>
  <si>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</si>
  <si>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</si>
  <si>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</si>
  <si>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</si>
  <si>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</si>
  <si>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</si>
  <si>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</si>
  <si>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</si>
  <si>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</si>
  <si>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</si>
  <si>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</si>
  <si>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</si>
  <si>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</si>
  <si>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</si>
  <si>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</si>
  <si>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</si>
  <si>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</si>
  <si>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</si>
  <si>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</si>
  <si>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</si>
  <si>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</si>
  <si>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</si>
  <si>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</si>
  <si>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</si>
  <si>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</si>
  <si>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</si>
  <si>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</si>
  <si>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</si>
  <si>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</si>
  <si>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</si>
  <si>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</si>
  <si>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</si>
  <si>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</si>
  <si>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</si>
  <si>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</si>
  <si>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</si>
  <si>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</si>
  <si>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</si>
  <si>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</si>
  <si>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</si>
  <si>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</si>
  <si>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</si>
  <si>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</si>
  <si>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</si>
  <si>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</si>
  <si>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</si>
  <si>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</si>
  <si>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</si>
  <si>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</si>
  <si>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</si>
  <si>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</si>
  <si>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</si>
  <si>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</si>
  <si>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</si>
  <si>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</si>
  <si>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</si>
  <si>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</si>
  <si>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</si>
  <si>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</si>
  <si>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</si>
  <si>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</si>
  <si>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</si>
  <si>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</si>
  <si>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</si>
  <si>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</si>
  <si>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</si>
  <si>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</si>
  <si>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</si>
  <si>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</si>
  <si>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</si>
  <si>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</si>
  <si>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</si>
  <si>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</si>
  <si>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</si>
  <si>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</si>
  <si>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</si>
  <si>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</si>
  <si>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</si>
  <si>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</si>
  <si>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</si>
  <si>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</si>
  <si>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</si>
  <si>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</si>
  <si>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</si>
  <si>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</si>
  <si>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</si>
  <si>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</si>
  <si>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</si>
  <si>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</si>
  <si>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</si>
  <si>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</si>
  <si>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</si>
  <si>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</si>
  <si>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</si>
  <si>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</si>
  <si>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</si>
  <si>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</si>
  <si>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</si>
  <si>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</si>
  <si>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</si>
  <si>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</si>
  <si>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</si>
  <si>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</si>
  <si>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</si>
  <si>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</si>
  <si>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</si>
  <si>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</si>
  <si>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</si>
  <si>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</si>
  <si>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</si>
  <si>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</si>
  <si>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</si>
  <si>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</si>
  <si>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</si>
  <si>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</si>
  <si>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</si>
  <si>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</si>
  <si>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</si>
  <si>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</si>
  <si>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</si>
  <si>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</si>
  <si>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</si>
  <si>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</si>
  <si>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</si>
  <si>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</si>
  <si>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</si>
  <si>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</si>
  <si>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</si>
  <si>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</si>
  <si>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</si>
  <si>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</si>
  <si>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</si>
  <si>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</si>
  <si>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</si>
  <si>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</si>
  <si>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</si>
  <si>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</si>
  <si>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</si>
  <si>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</si>
  <si>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</si>
  <si>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</si>
  <si>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</si>
  <si>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</si>
  <si>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</si>
  <si>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</si>
  <si>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</si>
  <si>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</si>
  <si>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</si>
  <si>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</si>
  <si>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</si>
  <si>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</si>
  <si>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</si>
  <si>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</si>
  <si>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</si>
  <si>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</si>
  <si>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</si>
  <si>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</si>
  <si>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</si>
  <si>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</si>
  <si>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</si>
  <si>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</si>
  <si>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</si>
  <si>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</si>
  <si>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</si>
  <si>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</si>
  <si>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</si>
  <si>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</si>
  <si>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</si>
  <si>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</si>
  <si>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</si>
  <si>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</si>
  <si>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</si>
  <si>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</si>
  <si>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</si>
  <si>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</si>
  <si>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</si>
  <si>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</si>
  <si>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</si>
  <si>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</si>
  <si>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</si>
  <si>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</si>
  <si>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</si>
  <si>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</si>
  <si>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</si>
  <si>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</si>
  <si>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</si>
  <si>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</si>
  <si>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</si>
  <si>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</si>
  <si>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</si>
  <si>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</si>
  <si>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</si>
  <si>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</si>
  <si>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</si>
  <si>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</si>
  <si>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</si>
  <si>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</si>
  <si>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</si>
  <si>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</si>
  <si>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</si>
  <si>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</si>
  <si>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</si>
  <si>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</si>
  <si>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</si>
  <si>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</si>
  <si>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</si>
  <si>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</si>
  <si>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</si>
  <si>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</si>
  <si>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</si>
  <si>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</si>
  <si>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</si>
  <si>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</si>
  <si>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</si>
  <si>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</si>
  <si>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</si>
  <si>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</si>
  <si>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</si>
  <si>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</si>
  <si>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</si>
  <si>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</si>
  <si>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</si>
  <si>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</si>
  <si>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</si>
  <si>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</si>
  <si>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</si>
  <si>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</si>
  <si>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</si>
  <si>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</si>
  <si>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</si>
  <si>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</si>
  <si>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</si>
  <si>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</si>
  <si>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</si>
  <si>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</si>
  <si>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</si>
  <si>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</si>
  <si>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</si>
  <si>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</si>
  <si>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</si>
  <si>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</si>
  <si>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</si>
  <si>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</si>
  <si>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</si>
  <si>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</si>
  <si>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</si>
  <si>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</si>
  <si>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</si>
  <si>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</si>
  <si>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</si>
  <si>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</si>
  <si>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</si>
  <si>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</si>
  <si>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</si>
  <si>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</si>
  <si>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</si>
  <si>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</si>
  <si>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</si>
  <si>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</si>
  <si>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</si>
  <si>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</si>
  <si>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</si>
  <si>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</si>
  <si>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</si>
  <si>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</si>
  <si>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</si>
  <si>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</si>
  <si>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</si>
  <si>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</si>
  <si>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</si>
  <si>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</si>
  <si>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</si>
  <si>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</si>
  <si>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</si>
  <si>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</si>
  <si>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</si>
  <si>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</si>
  <si>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</si>
  <si>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</si>
  <si>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</si>
  <si>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</si>
  <si>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</si>
  <si>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</si>
  <si>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</si>
  <si>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</si>
  <si>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</si>
  <si>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</si>
  <si>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</si>
  <si>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</si>
  <si>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</si>
  <si>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</si>
  <si>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</si>
  <si>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</si>
  <si>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</si>
  <si>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</si>
  <si>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</si>
  <si>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</si>
  <si>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</si>
  <si>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</si>
  <si>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</si>
  <si>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</si>
  <si>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</si>
  <si>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</si>
  <si>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</si>
  <si>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</si>
  <si>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</si>
  <si>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</si>
  <si>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</si>
  <si>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</si>
  <si>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</si>
  <si>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</si>
  <si>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</si>
  <si>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</si>
  <si>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</si>
  <si>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</si>
  <si>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</si>
  <si>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</si>
  <si>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</si>
  <si>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</si>
  <si>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</si>
  <si>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</si>
  <si>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</si>
  <si>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</si>
  <si>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</si>
  <si>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</si>
  <si>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</si>
  <si>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</si>
  <si>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</si>
  <si>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</si>
  <si>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</si>
  <si>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</si>
  <si>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</si>
  <si>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</si>
  <si>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</si>
  <si>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</si>
  <si>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</si>
  <si>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</si>
  <si>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</si>
  <si>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</si>
  <si>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</si>
  <si>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</si>
  <si>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</si>
  <si>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</si>
  <si>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</si>
  <si>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</si>
  <si>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</si>
  <si>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</si>
  <si>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</si>
  <si>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</si>
  <si>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</si>
  <si>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</si>
  <si>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</si>
  <si>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</si>
  <si>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</si>
  <si>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</si>
  <si>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</si>
  <si>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</si>
  <si>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</si>
  <si>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</si>
  <si>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</si>
  <si>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</si>
  <si>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</si>
  <si>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</si>
  <si>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</si>
  <si>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</si>
  <si>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</si>
  <si>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</si>
  <si>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</si>
  <si>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</si>
  <si>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</si>
  <si>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</si>
  <si>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</si>
  <si>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</si>
  <si>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</si>
  <si>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</si>
  <si>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</si>
  <si>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</si>
  <si>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</si>
  <si>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</si>
  <si>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</si>
  <si>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</si>
  <si>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</si>
  <si>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</si>
  <si>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</si>
  <si>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</si>
  <si>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</si>
  <si>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</si>
  <si>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</si>
  <si>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</si>
  <si>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</si>
  <si>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</si>
  <si>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</si>
  <si>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</si>
  <si>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</si>
  <si>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</si>
  <si>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</si>
  <si>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</si>
  <si>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</si>
  <si>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</si>
  <si>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</si>
  <si>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</si>
  <si>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</si>
  <si>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</si>
  <si>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</si>
  <si>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</si>
  <si>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</si>
  <si>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</si>
  <si>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</si>
  <si>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</si>
  <si>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</si>
  <si>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</si>
  <si>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</si>
  <si>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</si>
  <si>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</si>
  <si>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</si>
  <si>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</si>
  <si>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</si>
  <si>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</si>
  <si>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</si>
  <si>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</si>
  <si>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</si>
  <si>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</si>
  <si>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</si>
  <si>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</si>
  <si>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</si>
  <si>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</si>
  <si>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</si>
  <si>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</si>
  <si>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</si>
  <si>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</si>
  <si>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</si>
  <si>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</si>
  <si>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</si>
  <si>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</si>
  <si>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</si>
  <si>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</si>
  <si>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</si>
  <si>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</si>
  <si>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</si>
  <si>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</si>
  <si>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</si>
  <si>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</si>
  <si>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</si>
  <si>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</si>
  <si>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</si>
  <si>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</si>
  <si>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</si>
  <si>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</si>
  <si>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</si>
  <si>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</si>
  <si>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</si>
  <si>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</si>
  <si>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</si>
  <si>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</si>
  <si>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</si>
  <si>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</si>
  <si>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</si>
  <si>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</si>
  <si>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</si>
  <si>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</si>
  <si>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</si>
  <si>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</si>
  <si>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</si>
  <si>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</si>
  <si>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</si>
  <si>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</si>
  <si>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</si>
  <si>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</si>
  <si>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</si>
  <si>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</si>
  <si>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</si>
  <si>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</si>
  <si>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</si>
  <si>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</si>
  <si>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</si>
  <si>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</si>
  <si>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</si>
  <si>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</si>
  <si>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</si>
  <si>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</si>
  <si>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</si>
  <si>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</si>
  <si>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</si>
  <si>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</si>
  <si>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</si>
  <si>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</si>
  <si>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</si>
  <si>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</si>
  <si>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</si>
  <si>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</si>
  <si>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</si>
  <si>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</si>
  <si>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</si>
  <si>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</si>
  <si>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</si>
  <si>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</si>
  <si>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</si>
  <si>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</si>
  <si>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</si>
  <si>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</si>
  <si>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</si>
  <si>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</si>
  <si>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</si>
  <si>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</si>
  <si>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</si>
  <si>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</si>
  <si>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</si>
  <si>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</si>
  <si>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</si>
  <si>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</si>
  <si>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</si>
  <si>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</si>
  <si>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</si>
  <si>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</si>
  <si>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</si>
  <si>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</si>
  <si>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</si>
  <si>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</si>
  <si>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</si>
  <si>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</si>
  <si>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</si>
  <si>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</si>
  <si>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</si>
  <si>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</si>
  <si>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</si>
  <si>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</si>
  <si>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</si>
  <si>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</si>
  <si>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</si>
  <si>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</si>
  <si>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</si>
  <si>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</si>
  <si>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</si>
  <si>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</si>
  <si>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</si>
  <si>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</si>
  <si>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</si>
  <si>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</si>
  <si>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</si>
  <si>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</si>
  <si>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</si>
  <si>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</si>
  <si>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</si>
  <si>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</si>
  <si>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</si>
  <si>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</si>
  <si>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</si>
  <si>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</si>
  <si>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</si>
  <si>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</si>
  <si>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</si>
  <si>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</si>
  <si>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</si>
  <si>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</si>
  <si>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</si>
  <si>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</si>
  <si>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</si>
  <si>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</si>
  <si>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</si>
  <si>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</si>
  <si>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</si>
  <si>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</si>
  <si>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</si>
  <si>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</si>
  <si>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</si>
  <si>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</si>
  <si>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</si>
  <si>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</si>
  <si>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</si>
  <si>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</si>
  <si>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</si>
  <si>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</si>
  <si>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</si>
  <si>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</si>
  <si>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</si>
  <si>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</si>
  <si>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</si>
  <si>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</si>
  <si>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</si>
  <si>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</si>
  <si>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</si>
  <si>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</si>
  <si>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</si>
  <si>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</si>
  <si>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</si>
  <si>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</si>
  <si>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</si>
  <si>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</si>
  <si>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</si>
  <si>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</si>
  <si>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</si>
  <si>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</si>
  <si>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</si>
  <si>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</si>
  <si>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</si>
  <si>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</si>
  <si>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</si>
  <si>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</si>
  <si>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</si>
  <si>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</si>
  <si>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</si>
  <si>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</si>
  <si>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</si>
  <si>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</si>
  <si>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</si>
  <si>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</si>
  <si>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</si>
  <si>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</si>
  <si>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</si>
  <si>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</si>
  <si>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</si>
  <si>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</si>
  <si>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</si>
  <si>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</si>
  <si>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</si>
  <si>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</si>
  <si>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</si>
  <si>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</si>
  <si>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</si>
  <si>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</si>
  <si>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</si>
  <si>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</si>
  <si>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</si>
  <si>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</si>
  <si>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</si>
  <si>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</si>
  <si>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</si>
  <si>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</si>
  <si>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</si>
  <si>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</si>
  <si>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</si>
  <si>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</si>
  <si>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</si>
  <si>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</si>
  <si>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</si>
  <si>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</si>
  <si>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</si>
  <si>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</si>
  <si>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</si>
  <si>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</si>
  <si>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</si>
  <si>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</si>
  <si>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</si>
  <si>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</si>
  <si>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</si>
  <si>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</si>
  <si>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</si>
  <si>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</si>
  <si>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</si>
  <si>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</si>
  <si>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</si>
  <si>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</si>
  <si>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</si>
  <si>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</si>
  <si>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</si>
  <si>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</si>
  <si>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</si>
  <si>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</si>
  <si>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</si>
  <si>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</si>
  <si>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</si>
  <si>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</si>
  <si>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</si>
  <si>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</si>
  <si>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</si>
  <si>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</si>
  <si>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</si>
  <si>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</si>
  <si>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</si>
  <si>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</si>
  <si>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</si>
  <si>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</si>
  <si>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</si>
  <si>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</si>
  <si>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</si>
  <si>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</si>
  <si>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</si>
  <si>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</si>
  <si>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</si>
  <si>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</si>
  <si>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</si>
  <si>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</si>
  <si>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</si>
  <si>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</si>
  <si>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</si>
  <si>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</si>
  <si>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</si>
  <si>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</si>
  <si>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</si>
  <si>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</si>
  <si>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</si>
  <si>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</si>
  <si>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</si>
  <si>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</si>
  <si>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</si>
  <si>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</si>
  <si>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</si>
  <si>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</si>
  <si>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</si>
  <si>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</si>
  <si>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</si>
  <si>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</si>
  <si>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</si>
  <si>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</si>
  <si>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</si>
  <si>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</si>
  <si>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</si>
  <si>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</si>
  <si>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</si>
  <si>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</si>
  <si>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</si>
  <si>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</si>
  <si>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</si>
  <si>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</si>
  <si>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</si>
  <si>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</si>
  <si>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</si>
  <si>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</si>
  <si>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</si>
  <si>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</si>
  <si>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</si>
  <si>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</si>
  <si>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</si>
  <si>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</si>
  <si>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</si>
  <si>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</si>
  <si>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</si>
  <si>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</si>
  <si>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</si>
  <si>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</si>
  <si>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</si>
  <si>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</si>
  <si>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</si>
  <si>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</si>
  <si>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</si>
  <si>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</si>
  <si>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</si>
  <si>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</si>
  <si>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</si>
  <si>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</si>
  <si>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</si>
  <si>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</si>
  <si>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</si>
  <si>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</si>
  <si>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</si>
  <si>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</si>
  <si>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</si>
  <si>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</si>
  <si>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</si>
  <si>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</si>
  <si>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</si>
  <si>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</si>
  <si>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</si>
  <si>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</si>
  <si>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</si>
  <si>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</si>
  <si>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</si>
  <si>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</si>
  <si>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</si>
  <si>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</si>
  <si>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</si>
  <si>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</si>
  <si>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</si>
  <si>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</si>
  <si>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</si>
  <si>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</si>
  <si>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</si>
  <si>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</si>
  <si>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</si>
  <si>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</si>
  <si>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</si>
  <si>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</si>
  <si>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</si>
  <si>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</si>
  <si>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</si>
  <si>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</si>
  <si>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</si>
  <si>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</si>
  <si>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</si>
  <si>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</si>
  <si>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</si>
  <si>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</si>
  <si>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</si>
  <si>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</si>
  <si>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</si>
  <si>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</si>
  <si>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</si>
  <si>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</si>
  <si>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</si>
  <si>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</si>
  <si>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</si>
  <si>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</si>
  <si>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</si>
  <si>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</si>
  <si>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</si>
  <si>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</si>
  <si>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</si>
  <si>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</si>
  <si>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</si>
  <si>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</si>
  <si>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</si>
  <si>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</si>
  <si>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</si>
  <si>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</si>
  <si>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</si>
  <si>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</si>
  <si>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</si>
  <si>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</si>
  <si>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</si>
  <si>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</si>
  <si>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</si>
  <si>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</si>
  <si>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</si>
  <si>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</si>
  <si>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</si>
  <si>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</si>
  <si>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</si>
  <si>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</si>
  <si>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</si>
  <si>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</si>
  <si>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</si>
  <si>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</si>
  <si>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</si>
  <si>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</si>
  <si>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</si>
  <si>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</si>
  <si>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</si>
  <si>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</si>
  <si>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</si>
  <si>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</si>
  <si>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</si>
  <si>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</si>
  <si>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</si>
  <si>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</si>
  <si>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</si>
  <si>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</si>
  <si>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</si>
  <si>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</si>
  <si>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</si>
  <si>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</si>
  <si>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</si>
  <si>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</si>
  <si>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</si>
  <si>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</si>
  <si>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</si>
  <si>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</si>
  <si>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</si>
  <si>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</si>
  <si>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</si>
  <si>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</si>
  <si>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</si>
  <si>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</si>
  <si>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</si>
  <si>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</si>
  <si>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</si>
  <si>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</si>
  <si>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</si>
  <si>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</si>
  <si>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</si>
  <si>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</si>
  <si>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</si>
  <si>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</si>
  <si>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</si>
  <si>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</si>
  <si>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</si>
  <si>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</si>
  <si>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</si>
  <si>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</si>
  <si>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</si>
  <si>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</si>
  <si>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</si>
  <si>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</si>
  <si>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</si>
  <si>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</si>
  <si>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</si>
  <si>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</si>
  <si>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</si>
  <si>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</si>
  <si>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</si>
  <si>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</si>
  <si>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</si>
  <si>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</si>
  <si>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</si>
  <si>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</si>
  <si>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</si>
  <si>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</si>
  <si>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</si>
  <si>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</si>
  <si>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</si>
  <si>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</si>
  <si>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</si>
  <si>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</si>
  <si>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</si>
  <si>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</si>
  <si>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</si>
  <si>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</si>
  <si>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</si>
  <si>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</si>
  <si>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</si>
  <si>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</si>
  <si>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</si>
  <si>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</si>
  <si>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</si>
  <si>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</si>
  <si>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</si>
  <si>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</si>
  <si>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</si>
  <si>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</si>
  <si>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</si>
  <si>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</si>
  <si>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</si>
  <si>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</si>
  <si>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</si>
  <si>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</si>
  <si>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</si>
  <si>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</si>
  <si>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</si>
  <si>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</si>
  <si>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</si>
  <si>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</si>
  <si>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</si>
  <si>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</si>
  <si>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</si>
  <si>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</si>
  <si>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</si>
  <si>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</si>
  <si>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</si>
  <si>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</si>
  <si>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</si>
  <si>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</si>
  <si>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</si>
  <si>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</si>
  <si>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</si>
  <si>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</si>
  <si>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</si>
  <si>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</si>
  <si>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</si>
  <si>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</si>
  <si>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</si>
  <si>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</si>
  <si>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</si>
  <si>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</si>
  <si>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</si>
  <si>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</si>
  <si>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</si>
  <si>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</si>
  <si>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</si>
  <si>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</si>
  <si>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</si>
  <si>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</si>
  <si>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</si>
  <si>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</si>
  <si>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</si>
  <si>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</si>
  <si>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</si>
  <si>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</si>
  <si>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</si>
  <si>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</si>
  <si>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</si>
  <si>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</si>
  <si>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</si>
  <si>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</si>
  <si>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</si>
  <si>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</si>
  <si>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</si>
  <si>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</si>
  <si>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</si>
  <si>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</si>
  <si>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</si>
  <si>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</si>
  <si>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</si>
  <si>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</si>
  <si>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</si>
  <si>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</si>
  <si>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</si>
  <si>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</si>
  <si>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</si>
  <si>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</si>
  <si>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</si>
  <si>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</si>
  <si>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</si>
  <si>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</si>
  <si>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</si>
  <si>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</si>
  <si>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</si>
  <si>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</si>
  <si>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</si>
  <si>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</si>
  <si>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</si>
  <si>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</si>
  <si>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</si>
  <si>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</si>
  <si>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</si>
  <si>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</si>
  <si>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</si>
  <si>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</si>
  <si>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</si>
  <si>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</si>
  <si>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</si>
  <si>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</si>
  <si>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</si>
  <si>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</si>
  <si>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</si>
  <si>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</si>
  <si>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</si>
  <si>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</si>
  <si>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</si>
  <si>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</si>
  <si>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</si>
  <si>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</si>
  <si>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</si>
  <si>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</si>
  <si>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</si>
  <si>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</si>
  <si>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</si>
  <si>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</si>
  <si>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</si>
  <si>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</si>
  <si>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</si>
  <si>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</si>
  <si>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</si>
  <si>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</si>
  <si>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</si>
  <si>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</si>
  <si>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</si>
  <si>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</si>
  <si>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</si>
  <si>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</si>
  <si>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</si>
  <si>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</si>
  <si>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</si>
  <si>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</si>
  <si>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</si>
  <si>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</si>
  <si>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</si>
  <si>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</si>
  <si>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</si>
  <si>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</si>
  <si>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</si>
  <si>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</si>
  <si>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</si>
  <si>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</si>
  <si>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</si>
  <si>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</si>
  <si>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</si>
  <si>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</si>
  <si>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</si>
  <si>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</si>
  <si>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</si>
  <si>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</si>
  <si>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</si>
  <si>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</si>
  <si>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</si>
  <si>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</si>
  <si>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</si>
  <si>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</si>
  <si>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</si>
  <si>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</si>
  <si>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</si>
  <si>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</si>
  <si>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</si>
  <si>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</si>
  <si>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</si>
  <si>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</si>
  <si>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</si>
  <si>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</si>
  <si>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</si>
  <si>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</si>
  <si>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</si>
  <si>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</si>
  <si>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</si>
  <si>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</si>
  <si>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</si>
  <si>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</si>
  <si>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</si>
  <si>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</si>
  <si>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</si>
  <si>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</si>
  <si>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</si>
  <si>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</si>
  <si>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</si>
  <si>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</si>
  <si>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</si>
  <si>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</si>
  <si>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</si>
  <si>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</si>
  <si>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</si>
  <si>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</si>
  <si>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</si>
  <si>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</si>
  <si>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</si>
  <si>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</si>
  <si>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</si>
  <si>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</si>
  <si>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</si>
  <si>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</si>
  <si>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</si>
  <si>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</si>
  <si>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</si>
  <si>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</si>
  <si>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</si>
  <si>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</si>
  <si>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</si>
  <si>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</si>
  <si>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</si>
  <si>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</si>
  <si>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</si>
  <si>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</si>
  <si>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</si>
  <si>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</si>
  <si>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</si>
  <si>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</si>
  <si>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</si>
  <si>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</si>
  <si>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</si>
  <si>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</si>
  <si>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</si>
  <si>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</si>
  <si>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</si>
  <si>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</si>
  <si>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</si>
  <si>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</si>
  <si>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</si>
  <si>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</si>
  <si>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</si>
  <si>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</si>
  <si>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</si>
  <si>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</si>
  <si>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</si>
  <si>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</si>
  <si>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</si>
  <si>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</si>
  <si>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</si>
  <si>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</si>
  <si>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</si>
  <si>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</si>
  <si>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</si>
  <si>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</si>
  <si>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</si>
  <si>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</si>
  <si>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</si>
  <si>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</si>
  <si>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</si>
  <si>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</si>
  <si>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</si>
  <si>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</si>
  <si>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</si>
  <si>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</si>
  <si>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</si>
  <si>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</si>
  <si>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</si>
  <si>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</si>
  <si>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</si>
  <si>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</si>
  <si>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</si>
  <si>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</si>
  <si>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</si>
  <si>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</si>
  <si>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</si>
  <si>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</si>
  <si>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</si>
  <si>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</si>
  <si>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</si>
  <si>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</si>
  <si>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</si>
  <si>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</si>
  <si>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</si>
  <si>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</si>
  <si>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</si>
  <si>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</si>
  <si>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</si>
  <si>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</si>
  <si>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</si>
  <si>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</si>
  <si>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</si>
  <si>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</si>
  <si>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</si>
  <si>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</si>
  <si>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</si>
  <si>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</si>
  <si>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</si>
  <si>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</si>
  <si>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</si>
  <si>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</si>
  <si>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</si>
  <si>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</si>
  <si>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</si>
  <si>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</si>
  <si>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</si>
  <si>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</si>
  <si>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</si>
  <si>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</si>
  <si>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</si>
  <si>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</si>
  <si>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</si>
  <si>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</si>
  <si>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</si>
  <si>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</si>
  <si>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</si>
  <si>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</si>
  <si>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</si>
  <si>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</si>
  <si>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</si>
  <si>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</si>
  <si>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</si>
  <si>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</si>
  <si>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</si>
  <si>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</si>
  <si>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</si>
  <si>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</si>
  <si>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</si>
  <si>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</si>
  <si>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</si>
  <si>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</si>
  <si>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</si>
  <si>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</si>
  <si>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</si>
  <si>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</si>
  <si>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</si>
  <si>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</si>
  <si>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</si>
  <si>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</si>
  <si>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</si>
  <si>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</si>
  <si>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</si>
  <si>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</si>
  <si>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</si>
  <si>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</si>
  <si>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</si>
  <si>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</si>
  <si>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</si>
  <si>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</si>
  <si>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</si>
  <si>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</si>
  <si>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</si>
  <si>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</si>
  <si>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</si>
  <si>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</si>
  <si>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</si>
  <si>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</si>
  <si>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</si>
  <si>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</si>
  <si>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</si>
  <si>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</si>
  <si>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</si>
  <si>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</si>
  <si>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</si>
  <si>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</si>
  <si>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</si>
  <si>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</si>
  <si>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</si>
  <si>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</si>
  <si>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</si>
  <si>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</si>
  <si>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</si>
  <si>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</si>
  <si>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</si>
  <si>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</si>
  <si>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</si>
  <si>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</si>
  <si>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</si>
  <si>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</si>
  <si>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</si>
  <si>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</si>
  <si>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</si>
  <si>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</si>
  <si>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</si>
  <si>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</si>
  <si>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</si>
  <si>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</si>
  <si>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</si>
  <si>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</si>
  <si>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</si>
  <si>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</si>
  <si>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</si>
  <si>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</si>
  <si>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</si>
  <si>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</si>
  <si>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</si>
  <si>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</si>
  <si>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</si>
  <si>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</si>
  <si>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</si>
  <si>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</si>
  <si>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</si>
  <si>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</si>
  <si>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</si>
  <si>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</si>
  <si>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</si>
  <si>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</si>
  <si>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</si>
  <si>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</si>
  <si>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</si>
  <si>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</si>
  <si>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</si>
  <si>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</si>
  <si>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</si>
  <si>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</si>
  <si>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</si>
  <si>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</si>
  <si>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</si>
  <si>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</si>
  <si>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</si>
  <si>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</si>
  <si>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</si>
  <si>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</si>
  <si>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</si>
  <si>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</si>
  <si>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</si>
  <si>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</si>
  <si>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</si>
  <si>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</si>
  <si>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</si>
  <si>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</si>
  <si>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</si>
  <si>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</si>
  <si>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</si>
  <si>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</si>
  <si>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</si>
  <si>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</si>
  <si>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</si>
  <si>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</si>
  <si>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</si>
  <si>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</si>
  <si>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</si>
  <si>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</si>
  <si>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</si>
  <si>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</si>
  <si>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</si>
  <si>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</si>
  <si>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</si>
  <si>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</si>
  <si>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</si>
  <si>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</si>
  <si>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</si>
  <si>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</si>
  <si>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</si>
  <si>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</si>
  <si>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</si>
  <si>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</si>
  <si>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</si>
  <si>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</si>
  <si>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</si>
  <si>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</si>
  <si>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</si>
  <si>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</si>
  <si>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</si>
  <si>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</si>
  <si>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</si>
  <si>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</si>
  <si>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</si>
  <si>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</si>
  <si>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</si>
  <si>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</si>
  <si>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</si>
  <si>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</si>
  <si>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</si>
  <si>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</si>
  <si>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</si>
  <si>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</si>
  <si>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</si>
  <si>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</si>
  <si>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</si>
  <si>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</si>
  <si>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</si>
  <si>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</si>
  <si>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</si>
  <si>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</si>
  <si>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</si>
  <si>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</si>
  <si>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</si>
  <si>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</si>
  <si>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</si>
  <si>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</si>
  <si>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</si>
  <si>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</si>
  <si>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</si>
  <si>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</si>
  <si>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</si>
  <si>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</si>
  <si>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</si>
  <si>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</si>
  <si>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</si>
  <si>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</si>
  <si>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</si>
  <si>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</si>
  <si>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</si>
  <si>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</si>
  <si>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</si>
  <si>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</si>
  <si>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</si>
  <si>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</si>
  <si>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</si>
  <si>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</si>
  <si>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</si>
  <si>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</si>
  <si>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</si>
  <si>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</si>
  <si>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</si>
  <si>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</si>
  <si>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</si>
  <si>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</si>
  <si>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</si>
  <si>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</si>
  <si>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</si>
  <si>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</si>
  <si>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</si>
  <si>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</si>
  <si>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</si>
  <si>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</si>
  <si>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</si>
  <si>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</si>
  <si>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</si>
  <si>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</si>
  <si>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</si>
  <si>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</si>
  <si>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</si>
  <si>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</si>
  <si>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</si>
  <si>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</si>
  <si>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</si>
  <si>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</si>
  <si>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</si>
  <si>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</si>
  <si>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</si>
  <si>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</si>
  <si>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</si>
  <si>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</si>
  <si>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</si>
  <si>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</si>
  <si>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</si>
  <si>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</si>
  <si>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</si>
  <si>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</si>
  <si>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</si>
  <si>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</si>
  <si>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</si>
  <si>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</si>
  <si>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</si>
  <si>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</si>
  <si>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</si>
  <si>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</si>
  <si>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</si>
  <si>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</si>
  <si>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</si>
  <si>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</si>
  <si>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</si>
  <si>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</si>
  <si>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</si>
  <si>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</si>
  <si>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</si>
  <si>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</si>
  <si>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</si>
  <si>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</si>
  <si>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</si>
  <si>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</si>
  <si>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</si>
  <si>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</si>
  <si>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</si>
  <si>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</si>
  <si>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</si>
  <si>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</si>
  <si>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</si>
  <si>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</si>
  <si>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</si>
  <si>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</si>
  <si>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</si>
  <si>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</si>
  <si>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</si>
  <si>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</si>
  <si>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</si>
  <si>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</si>
  <si>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</si>
  <si>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</si>
  <si>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</si>
  <si>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</si>
  <si>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</si>
  <si>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</si>
  <si>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</si>
  <si>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</si>
  <si>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</si>
  <si>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</si>
  <si>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</si>
  <si>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</si>
  <si>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</si>
  <si>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</si>
  <si>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</si>
  <si>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</si>
  <si>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</si>
  <si>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</si>
  <si>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</si>
  <si>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</si>
  <si>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</si>
  <si>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</si>
  <si>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</si>
  <si>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</si>
  <si>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</si>
  <si>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</si>
  <si>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</si>
  <si>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</si>
  <si>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</si>
  <si>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</si>
  <si>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</si>
  <si>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</si>
  <si>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</si>
  <si>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</si>
  <si>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</si>
  <si>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</si>
  <si>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</si>
  <si>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</si>
  <si>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</si>
  <si>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</si>
  <si>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</si>
  <si>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</si>
  <si>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</si>
  <si>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</si>
  <si>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</si>
  <si>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</si>
  <si>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</si>
  <si>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</si>
  <si>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</si>
  <si>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</si>
  <si>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</si>
  <si>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</si>
  <si>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</si>
  <si>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</si>
  <si>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</si>
  <si>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</si>
  <si>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</si>
  <si>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</si>
  <si>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</si>
  <si>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</si>
  <si>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</si>
  <si>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</si>
  <si>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</si>
  <si>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</si>
  <si>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</si>
  <si>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</si>
  <si>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</si>
  <si>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</si>
  <si>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</si>
  <si>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</si>
  <si>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</si>
  <si>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</si>
  <si>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</si>
  <si>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</si>
  <si>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</si>
  <si>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</si>
  <si>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</si>
  <si>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</si>
  <si>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</si>
  <si>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</si>
  <si>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</si>
  <si>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</si>
  <si>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</si>
  <si>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</si>
  <si>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</si>
  <si>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</si>
  <si>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</si>
  <si>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</si>
  <si>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</si>
  <si>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</si>
  <si>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</si>
  <si>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</si>
  <si>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</si>
  <si>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</si>
  <si>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</si>
  <si>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</si>
  <si>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</si>
  <si>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</si>
  <si>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</si>
  <si>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</si>
  <si>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</si>
  <si>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</si>
  <si>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</si>
  <si>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</si>
  <si>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</si>
  <si>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</si>
  <si>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</si>
  <si>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</si>
  <si>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</si>
  <si>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</si>
  <si>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</si>
  <si>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</si>
  <si>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</si>
  <si>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</si>
  <si>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</si>
  <si>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</si>
  <si>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</si>
  <si>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</si>
  <si>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</si>
  <si>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</si>
  <si>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</si>
  <si>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</si>
  <si>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</si>
  <si>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</si>
  <si>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</si>
  <si>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</si>
  <si>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</si>
  <si>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</si>
  <si>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</si>
  <si>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</si>
  <si>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</si>
  <si>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</si>
  <si>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</si>
  <si>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</si>
  <si>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</si>
  <si>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</si>
  <si>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</si>
  <si>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</si>
  <si>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</si>
  <si>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</si>
  <si>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</si>
  <si>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</si>
  <si>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</si>
  <si>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</si>
  <si>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</si>
  <si>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</si>
  <si>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</si>
  <si>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</si>
  <si>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</si>
  <si>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</si>
  <si>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</si>
  <si>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</si>
  <si>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</si>
  <si>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</si>
  <si>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</si>
  <si>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</si>
  <si>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</si>
  <si>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</si>
  <si>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</si>
  <si>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</si>
  <si>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</si>
  <si>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</si>
  <si>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</si>
  <si>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</si>
  <si>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</si>
  <si>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</si>
  <si>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</si>
  <si>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</si>
  <si>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</si>
  <si>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</si>
  <si>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</si>
  <si>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</si>
  <si>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</si>
  <si>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</si>
  <si>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</si>
  <si>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</si>
  <si>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</si>
  <si>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</si>
  <si>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</si>
  <si>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</si>
  <si>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</si>
  <si>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</si>
  <si>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</si>
  <si>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</si>
  <si>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</si>
  <si>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</si>
  <si>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</si>
  <si>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</si>
  <si>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</si>
  <si>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</si>
  <si>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</si>
  <si>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</si>
  <si>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</si>
  <si>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</si>
  <si>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</si>
  <si>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</si>
  <si>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</si>
  <si>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</si>
  <si>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</si>
  <si>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</si>
  <si>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</si>
  <si>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</si>
  <si>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</si>
  <si>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</si>
  <si>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</si>
  <si>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</si>
  <si>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</si>
  <si>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</si>
  <si>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</si>
  <si>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</si>
  <si>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</si>
  <si>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</si>
  <si>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</si>
  <si>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</si>
  <si>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</si>
  <si>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</si>
  <si>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</si>
  <si>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</si>
  <si>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</si>
  <si>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</si>
  <si>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</si>
  <si>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</si>
  <si>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</si>
  <si>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</si>
  <si>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</si>
  <si>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</si>
  <si>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</si>
  <si>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</si>
  <si>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</si>
  <si>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</si>
  <si>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</si>
  <si>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</si>
  <si>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</si>
  <si>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</si>
  <si>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</si>
  <si>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</si>
  <si>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</si>
  <si>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</si>
  <si>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</si>
  <si>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</si>
  <si>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</si>
  <si>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</si>
  <si>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</si>
  <si>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</si>
  <si>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</si>
  <si>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</si>
  <si>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</si>
  <si>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</si>
  <si>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</si>
  <si>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</si>
  <si>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</si>
  <si>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</si>
  <si>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</si>
  <si>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</si>
  <si>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</si>
  <si>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</si>
  <si>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</si>
  <si>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</si>
  <si>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</si>
  <si>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</si>
  <si>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</si>
  <si>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</si>
  <si>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</si>
  <si>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</si>
  <si>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</si>
  <si>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</si>
  <si>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</si>
  <si>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</si>
  <si>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</si>
  <si>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</si>
  <si>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</si>
  <si>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</si>
  <si>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</si>
  <si>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</si>
  <si>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</si>
  <si>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</si>
  <si>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</si>
  <si>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</si>
  <si>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</si>
  <si>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</si>
  <si>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</si>
  <si>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</si>
  <si>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</si>
  <si>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</si>
  <si>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</si>
  <si>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</si>
  <si>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</si>
  <si>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</si>
  <si>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</si>
  <si>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</si>
  <si>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</si>
  <si>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</si>
  <si>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</si>
  <si>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</si>
  <si>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</si>
  <si>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</si>
  <si>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</si>
  <si>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</si>
  <si>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</si>
  <si>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</si>
  <si>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</si>
  <si>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</si>
  <si>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</si>
  <si>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</si>
  <si>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</si>
  <si>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</si>
  <si>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</si>
  <si>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</si>
  <si>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</si>
  <si>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</si>
  <si>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</si>
  <si>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</si>
  <si>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</si>
  <si>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</si>
  <si>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</si>
  <si>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</si>
  <si>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</si>
  <si>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</si>
  <si>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</si>
  <si>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</si>
  <si>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</si>
  <si>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</si>
  <si>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</si>
  <si>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</si>
  <si>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</si>
  <si>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</si>
  <si>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</si>
  <si>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</si>
  <si>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</si>
  <si>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</si>
  <si>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</si>
  <si>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</si>
  <si>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</si>
  <si>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</si>
  <si>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</si>
  <si>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</si>
  <si>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</si>
  <si>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</si>
  <si>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</si>
  <si>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</si>
  <si>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</si>
  <si>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</si>
  <si>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</si>
  <si>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</si>
  <si>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</si>
  <si>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</si>
  <si>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</si>
  <si>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</si>
  <si>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</si>
  <si>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</si>
  <si>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</si>
  <si>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</si>
  <si>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</si>
  <si>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</si>
  <si>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</si>
  <si>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</si>
  <si>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</si>
  <si>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</si>
  <si>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</si>
  <si>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</si>
  <si>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</si>
  <si>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</si>
  <si>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</si>
  <si>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</si>
  <si>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</si>
  <si>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</si>
  <si>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</si>
  <si>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</si>
  <si>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</si>
  <si>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</si>
  <si>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</si>
  <si>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</si>
  <si>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</si>
  <si>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</si>
  <si>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</si>
  <si>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</si>
  <si>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</si>
  <si>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</si>
  <si>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</si>
  <si>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</si>
  <si>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</si>
  <si>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</si>
  <si>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</si>
  <si>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</si>
  <si>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</si>
  <si>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</si>
  <si>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</si>
  <si>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</si>
  <si>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</si>
  <si>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</si>
  <si>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</si>
  <si>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</si>
  <si>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</si>
  <si>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</si>
  <si>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</si>
  <si>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</si>
  <si>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</si>
  <si>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</si>
  <si>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</si>
  <si>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</si>
  <si>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</si>
  <si>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</si>
  <si>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</si>
  <si>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</si>
  <si>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</si>
  <si>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</si>
  <si>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</si>
  <si>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</si>
  <si>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</si>
  <si>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</si>
  <si>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</si>
  <si>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</si>
  <si>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</si>
  <si>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</si>
  <si>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</si>
  <si>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</si>
  <si>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</si>
  <si>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</si>
  <si>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</si>
  <si>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</si>
  <si>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</si>
  <si>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</si>
  <si>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</si>
  <si>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</si>
  <si>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</si>
  <si>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</si>
  <si>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</si>
  <si>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</si>
  <si>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</si>
  <si>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</si>
  <si>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</si>
  <si>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</si>
  <si>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</si>
  <si>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</si>
  <si>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</si>
  <si>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</si>
  <si>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</si>
  <si>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</si>
  <si>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</si>
  <si>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</si>
  <si>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</si>
  <si>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</si>
  <si>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</si>
  <si>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</si>
  <si>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</si>
  <si>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</si>
  <si>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</si>
  <si>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</si>
  <si>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</si>
  <si>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</si>
  <si>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</si>
  <si>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</si>
  <si>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</si>
  <si>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</si>
  <si>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</si>
  <si>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</si>
  <si>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</si>
  <si>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</si>
  <si>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</si>
  <si>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</si>
  <si>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</si>
  <si>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</si>
  <si>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</si>
  <si>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</si>
  <si>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</si>
  <si>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</si>
  <si>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</si>
  <si>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</si>
  <si>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</si>
  <si>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</si>
  <si>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</si>
  <si>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</si>
  <si>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</si>
  <si>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</si>
  <si>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</si>
  <si>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</si>
  <si>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</si>
  <si>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</si>
  <si>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</si>
  <si>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</si>
  <si>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</si>
  <si>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</si>
  <si>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</si>
  <si>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</si>
  <si>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</si>
  <si>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</si>
  <si>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</si>
  <si>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</si>
  <si>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</si>
  <si>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</si>
  <si>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</si>
  <si>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</si>
  <si>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</si>
  <si>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</si>
  <si>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</si>
  <si>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</si>
  <si>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</si>
  <si>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</si>
  <si>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</si>
  <si>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</si>
  <si>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</si>
  <si>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</si>
  <si>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</si>
  <si>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</si>
  <si>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</si>
  <si>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</si>
  <si>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</si>
  <si>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</si>
  <si>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</si>
  <si>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</si>
  <si>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</si>
  <si>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</si>
  <si>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</si>
  <si>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</si>
  <si>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</si>
  <si>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</si>
  <si>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</si>
  <si>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</si>
  <si>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</si>
  <si>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</si>
  <si>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</si>
  <si>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</si>
  <si>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</si>
  <si>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</si>
  <si>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</si>
  <si>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</si>
  <si>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</si>
  <si>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</si>
  <si>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</si>
  <si>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</si>
  <si>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</si>
  <si>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</si>
  <si>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</si>
  <si>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</si>
  <si>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</si>
  <si>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</si>
  <si>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</si>
  <si>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</si>
  <si>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</si>
  <si>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</si>
  <si>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</si>
  <si>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</si>
  <si>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</si>
  <si>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</si>
  <si>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</si>
  <si>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</si>
  <si>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</si>
  <si>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</si>
  <si>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</si>
  <si>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</si>
  <si>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</si>
  <si>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</si>
  <si>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</si>
  <si>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</si>
  <si>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</si>
  <si>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</si>
  <si>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</si>
  <si>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</si>
  <si>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</si>
  <si>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</si>
  <si>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</si>
  <si>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</si>
  <si>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</si>
  <si>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</si>
  <si>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</si>
  <si>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</si>
  <si>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</si>
  <si>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</si>
  <si>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</si>
  <si>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</si>
  <si>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</si>
  <si>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</si>
  <si>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</si>
  <si>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</si>
  <si>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</si>
  <si>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</si>
  <si>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</si>
  <si>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</si>
  <si>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</si>
  <si>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</si>
  <si>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</si>
  <si>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</si>
  <si>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</si>
  <si>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</si>
  <si>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</si>
  <si>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</si>
  <si>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</si>
  <si>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</si>
  <si>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</si>
  <si>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</si>
  <si>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</si>
  <si>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</si>
  <si>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</si>
  <si>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</si>
  <si>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</si>
  <si>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</si>
  <si>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</si>
  <si>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</si>
  <si>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</si>
  <si>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</si>
  <si>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</si>
  <si>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</si>
  <si>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</si>
  <si>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</si>
  <si>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</si>
  <si>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</si>
  <si>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</si>
  <si>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</si>
  <si>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</si>
  <si>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</si>
  <si>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</si>
  <si>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</si>
  <si>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</si>
  <si>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</si>
  <si>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</si>
  <si>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</si>
  <si>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</si>
  <si>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</si>
  <si>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</si>
  <si>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</si>
  <si>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</si>
  <si>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</si>
  <si>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</si>
  <si>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</si>
  <si>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</si>
  <si>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</si>
  <si>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</si>
  <si>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</si>
  <si>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</si>
  <si>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</si>
  <si>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</si>
  <si>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</si>
  <si>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</si>
  <si>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</si>
  <si>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</si>
  <si>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</si>
  <si>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</si>
  <si>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</si>
  <si>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</si>
  <si>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</si>
  <si>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</si>
  <si>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</si>
  <si>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</si>
  <si>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</si>
  <si>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</si>
  <si>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</si>
  <si>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</si>
  <si>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</si>
  <si>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</si>
  <si>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</si>
  <si>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</si>
  <si>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</si>
  <si>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</si>
  <si>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</si>
  <si>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</si>
  <si>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</si>
  <si>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</si>
  <si>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</si>
  <si>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</si>
  <si>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</si>
  <si>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</si>
  <si>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</si>
  <si>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</si>
  <si>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</si>
  <si>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</si>
  <si>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</si>
  <si>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</si>
  <si>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</si>
  <si>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</si>
  <si>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</si>
  <si>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</si>
  <si>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</si>
  <si>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</si>
  <si>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</si>
  <si>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</si>
  <si>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</si>
  <si>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</si>
  <si>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</si>
  <si>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</si>
  <si>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</si>
  <si>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</si>
  <si>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</si>
  <si>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</si>
  <si>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</si>
  <si>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</si>
  <si>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</si>
  <si>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</si>
  <si>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</si>
  <si>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</si>
  <si>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</si>
  <si>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</si>
  <si>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</si>
  <si>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</si>
  <si>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</si>
  <si>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</si>
  <si>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</si>
  <si>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</si>
  <si>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</si>
  <si>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</si>
  <si>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</si>
  <si>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</si>
  <si>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</si>
  <si>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</si>
  <si>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</si>
  <si>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</si>
  <si>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</si>
  <si>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</si>
  <si>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</si>
  <si>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</si>
  <si>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</si>
  <si>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</si>
  <si>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</si>
  <si>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</si>
  <si>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</si>
  <si>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</si>
  <si>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</si>
  <si>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</si>
  <si>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</si>
  <si>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</si>
  <si>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</si>
  <si>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</si>
  <si>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</si>
  <si>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</si>
  <si>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</si>
  <si>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</si>
  <si>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</si>
  <si>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</si>
  <si>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</si>
  <si>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</si>
  <si>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</si>
  <si>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</si>
  <si>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</si>
  <si>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</si>
  <si>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</si>
  <si>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</si>
  <si>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</si>
  <si>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</si>
  <si>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</si>
  <si>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</si>
  <si>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</si>
  <si>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</si>
  <si>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</si>
  <si>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</si>
  <si>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</si>
  <si>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</si>
  <si>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</si>
  <si>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</si>
  <si>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</si>
  <si>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</si>
  <si>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</si>
  <si>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</si>
  <si>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</si>
  <si>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</si>
  <si>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</si>
  <si>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</si>
  <si>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</si>
  <si>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</si>
  <si>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</si>
  <si>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</si>
  <si>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</si>
  <si>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</si>
  <si>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</si>
  <si>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</si>
  <si>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</si>
  <si>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</si>
  <si>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</si>
  <si>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</si>
  <si>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</si>
  <si>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</si>
  <si>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</si>
  <si>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</si>
  <si>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</si>
  <si>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</si>
  <si>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</si>
  <si>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</si>
  <si>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</si>
  <si>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</si>
  <si>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</si>
  <si>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</si>
  <si>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</si>
  <si>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</si>
  <si>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</si>
  <si>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</si>
  <si>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</si>
  <si>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</si>
  <si>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</si>
  <si>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</si>
  <si>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</si>
  <si>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</si>
  <si>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</si>
  <si>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</si>
  <si>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</si>
  <si>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</si>
  <si>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</si>
  <si>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</si>
  <si>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</si>
  <si>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</si>
  <si>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</si>
  <si>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</si>
  <si>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</si>
  <si>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</si>
  <si>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</si>
  <si>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</si>
  <si>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</si>
  <si>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</si>
  <si>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</si>
  <si>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</si>
  <si>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</si>
  <si>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</si>
  <si>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</si>
  <si>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</si>
  <si>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</si>
  <si>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</si>
  <si>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</si>
  <si>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</si>
  <si>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</si>
  <si>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</si>
  <si>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</si>
  <si>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</si>
  <si>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</si>
  <si>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</si>
  <si>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</si>
  <si>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</si>
  <si>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</si>
  <si>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</si>
  <si>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</si>
  <si>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</si>
  <si>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</si>
  <si>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</si>
  <si>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</si>
  <si>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</si>
  <si>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</si>
  <si>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</si>
  <si>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</si>
  <si>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</si>
  <si>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</si>
  <si>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</si>
  <si>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</si>
  <si>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</si>
  <si>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</si>
  <si>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</si>
  <si>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</si>
  <si>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</si>
  <si>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</si>
  <si>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</si>
  <si>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</si>
  <si>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</si>
  <si>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</si>
  <si>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</si>
  <si>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</si>
  <si>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</si>
  <si>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</si>
  <si>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</si>
  <si>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</si>
  <si>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</si>
  <si>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</si>
  <si>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</si>
  <si>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</si>
  <si>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</si>
  <si>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</si>
  <si>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</si>
  <si>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</si>
  <si>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</si>
  <si>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</si>
  <si>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</si>
  <si>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</si>
  <si>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</si>
  <si>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</si>
  <si>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</si>
  <si>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</si>
  <si>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</si>
  <si>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</si>
  <si>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</si>
  <si>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</si>
  <si>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</si>
  <si>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</si>
  <si>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</si>
  <si>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</si>
  <si>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</si>
  <si>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</si>
  <si>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</si>
  <si>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</si>
  <si>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</si>
  <si>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</si>
  <si>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</si>
  <si>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</si>
  <si>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</si>
  <si>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</si>
  <si>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</si>
  <si>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</si>
  <si>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</si>
  <si>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</si>
  <si>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</si>
  <si>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</si>
  <si>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</si>
  <si>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</si>
  <si>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</si>
  <si>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</si>
  <si>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</si>
  <si>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</si>
  <si>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</si>
  <si>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</si>
  <si>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</si>
  <si>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</si>
  <si>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</si>
  <si>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</si>
  <si>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</si>
  <si>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</si>
  <si>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</si>
  <si>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</si>
  <si>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</si>
  <si>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</si>
  <si>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</si>
  <si>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</si>
  <si>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</si>
  <si>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</si>
  <si>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</si>
  <si>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</si>
  <si>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</si>
  <si>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</si>
  <si>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</si>
  <si>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</si>
  <si>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</si>
  <si>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</si>
  <si>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</si>
  <si>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</si>
  <si>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</si>
  <si>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</si>
  <si>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</si>
  <si>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</si>
  <si>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</si>
  <si>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</si>
  <si>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</si>
  <si>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</si>
  <si>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</si>
  <si>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</si>
  <si>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</si>
  <si>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</si>
  <si>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</si>
  <si>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</si>
  <si>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</si>
  <si>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</si>
  <si>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</si>
  <si>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</si>
  <si>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</si>
  <si>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</si>
  <si>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</si>
  <si>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</si>
  <si>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</si>
  <si>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</si>
  <si>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</si>
  <si>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</si>
  <si>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</si>
  <si>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</si>
  <si>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</si>
  <si>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</si>
  <si>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</si>
  <si>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</si>
  <si>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</si>
  <si>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</si>
  <si>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</si>
  <si>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</si>
  <si>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</si>
  <si>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</si>
  <si>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</si>
  <si>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</si>
  <si>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</si>
  <si>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</si>
  <si>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</si>
  <si>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</si>
  <si>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</si>
  <si>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</si>
  <si>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</si>
  <si>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</si>
  <si>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</si>
  <si>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</si>
  <si>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</si>
  <si>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</si>
  <si>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</si>
  <si>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</si>
  <si>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</si>
  <si>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</si>
  <si>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</si>
  <si>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</si>
  <si>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</si>
  <si>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</si>
  <si>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</si>
  <si>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</si>
  <si>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</si>
  <si>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</si>
  <si>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</si>
  <si>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</si>
  <si>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</si>
  <si>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</si>
  <si>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</si>
  <si>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</si>
  <si>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</si>
  <si>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</si>
  <si>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</si>
  <si>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</si>
  <si>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</si>
  <si>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</si>
  <si>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</si>
  <si>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</si>
  <si>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</si>
  <si>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</si>
  <si>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</si>
  <si>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</si>
  <si>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</si>
  <si>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</si>
  <si>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</si>
  <si>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</si>
  <si>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</si>
  <si>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</si>
  <si>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</si>
  <si>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</si>
  <si>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</si>
  <si>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</si>
  <si>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</si>
  <si>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</si>
  <si>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</si>
  <si>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</si>
  <si>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</si>
  <si>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</si>
  <si>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</si>
  <si>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</si>
  <si>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</si>
  <si>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</si>
  <si>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</si>
  <si>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</si>
  <si>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</si>
  <si>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</si>
  <si>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</si>
  <si>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</si>
  <si>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</si>
  <si>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</si>
  <si>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</si>
  <si>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</si>
  <si>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</si>
  <si>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</si>
  <si>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</si>
  <si>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</si>
  <si>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</si>
  <si>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</si>
  <si>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</si>
  <si>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</si>
  <si>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</si>
  <si>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</si>
  <si>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</si>
  <si>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</si>
  <si>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</si>
  <si>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</si>
  <si>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</si>
  <si>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</si>
  <si>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</si>
  <si>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</si>
  <si>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</si>
  <si>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</si>
  <si>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</si>
  <si>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</si>
  <si>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</si>
  <si>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</si>
  <si>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</si>
  <si>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</si>
  <si>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</si>
  <si>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</si>
  <si>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</si>
  <si>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</si>
  <si>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</si>
  <si>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</si>
  <si>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</si>
  <si>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</si>
  <si>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</si>
  <si>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</si>
  <si>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</si>
  <si>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</si>
  <si>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</si>
  <si>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</si>
  <si>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</si>
  <si>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</si>
  <si>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</si>
  <si>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</si>
  <si>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</si>
  <si>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</si>
  <si>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</si>
  <si>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</si>
  <si>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</si>
  <si>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</si>
  <si>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</si>
  <si>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</si>
  <si>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</si>
  <si>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</si>
  <si>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</si>
  <si>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</si>
  <si>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</si>
  <si>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</si>
  <si>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</si>
  <si>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</si>
  <si>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</si>
  <si>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</si>
  <si>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</si>
  <si>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</si>
  <si>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</si>
  <si>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</si>
  <si>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</si>
  <si>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</si>
  <si>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</si>
  <si>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</si>
  <si>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</si>
  <si>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</si>
  <si>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</si>
  <si>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</si>
  <si>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</si>
  <si>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</si>
  <si>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</si>
  <si>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</si>
  <si>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</si>
  <si>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</si>
  <si>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</si>
  <si>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</si>
  <si>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</si>
  <si>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</si>
  <si>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</si>
  <si>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</si>
  <si>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</si>
  <si>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</si>
  <si>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</si>
  <si>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</si>
  <si>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</si>
  <si>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</si>
  <si>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</si>
  <si>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</si>
  <si>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</si>
  <si>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</si>
  <si>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</si>
  <si>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</si>
  <si>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</si>
  <si>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</si>
  <si>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</si>
  <si>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</si>
  <si>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</si>
  <si>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</si>
  <si>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</si>
  <si>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</si>
  <si>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</si>
  <si>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</si>
  <si>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</si>
  <si>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</si>
  <si>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</si>
  <si>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</si>
  <si>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</si>
  <si>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</si>
  <si>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</si>
  <si>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</si>
  <si>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</si>
  <si>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</si>
  <si>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</si>
  <si>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</si>
  <si>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</si>
  <si>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</si>
  <si>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</si>
  <si>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</si>
  <si>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</si>
  <si>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</si>
  <si>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</si>
  <si>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</si>
  <si>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</si>
  <si>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</si>
  <si>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</si>
  <si>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</si>
  <si>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</si>
  <si>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</si>
  <si>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</si>
  <si>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</si>
  <si>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</si>
  <si>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</si>
  <si>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</si>
  <si>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</si>
  <si>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</si>
  <si>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</si>
  <si>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</si>
  <si>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</si>
  <si>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</si>
  <si>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</si>
  <si>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</si>
  <si>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</si>
  <si>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</si>
  <si>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</si>
  <si>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</si>
  <si>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</si>
  <si>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</si>
  <si>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</si>
  <si>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</si>
  <si>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</si>
  <si>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</si>
  <si>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</si>
  <si>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</si>
  <si>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</si>
  <si>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</si>
  <si>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</si>
  <si>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</si>
  <si>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</si>
  <si>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</si>
  <si>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</si>
  <si>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</si>
  <si>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</si>
  <si>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</si>
  <si>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</si>
  <si>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</si>
  <si>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</si>
  <si>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</si>
  <si>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</si>
  <si>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</si>
  <si>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</si>
  <si>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</si>
  <si>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</si>
  <si>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</si>
  <si>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</si>
  <si>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</si>
  <si>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</si>
  <si>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</si>
  <si>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</si>
  <si>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</si>
  <si>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</si>
  <si>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</si>
  <si>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</si>
  <si>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</si>
  <si>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</si>
  <si>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</si>
  <si>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</si>
  <si>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</si>
  <si>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</si>
  <si>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</si>
  <si>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</si>
  <si>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</si>
  <si>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</si>
  <si>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</si>
  <si>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</si>
  <si>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</si>
  <si>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</si>
  <si>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</si>
  <si>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</si>
  <si>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</si>
  <si>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</si>
  <si>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</si>
  <si>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</si>
  <si>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</si>
  <si>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</si>
  <si>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</si>
  <si>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</si>
  <si>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</si>
  <si>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</si>
  <si>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</si>
  <si>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</si>
  <si>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</si>
  <si>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</si>
  <si>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</si>
  <si>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</si>
  <si>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</si>
  <si>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</si>
  <si>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</si>
  <si>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</si>
  <si>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</si>
  <si>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</si>
  <si>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</si>
  <si>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</si>
  <si>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</si>
  <si>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</si>
  <si>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</si>
  <si>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</si>
  <si>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</si>
  <si>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</si>
  <si>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</si>
  <si>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</si>
  <si>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</si>
  <si>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</si>
  <si>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</si>
  <si>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</si>
  <si>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</si>
  <si>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</si>
  <si>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</si>
  <si>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</si>
  <si>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</si>
  <si>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</si>
  <si>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</si>
  <si>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</si>
  <si>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</si>
  <si>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</si>
  <si>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</si>
  <si>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</si>
  <si>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</si>
  <si>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</si>
  <si>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</si>
  <si>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</si>
  <si>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</si>
  <si>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</si>
  <si>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</si>
  <si>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</si>
  <si>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</si>
  <si>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</si>
  <si>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</si>
  <si>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</si>
  <si>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</si>
  <si>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</si>
  <si>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</si>
  <si>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</si>
  <si>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</si>
  <si>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</si>
  <si>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</si>
  <si>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</si>
  <si>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</si>
  <si>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</si>
  <si>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</si>
  <si>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</si>
  <si>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</si>
  <si>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</si>
  <si>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</si>
  <si>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</si>
  <si>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</si>
  <si>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</si>
  <si>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</si>
  <si>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</si>
  <si>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</si>
  <si>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</si>
  <si>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</si>
  <si>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</si>
  <si>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</si>
  <si>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</si>
  <si>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</si>
  <si>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</si>
  <si>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</si>
  <si>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</si>
  <si>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</si>
  <si>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</si>
  <si>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</si>
  <si>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</si>
  <si>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</si>
  <si>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</si>
  <si>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</si>
  <si>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</si>
  <si>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</si>
  <si>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</si>
  <si>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</si>
  <si>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</si>
  <si>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</si>
  <si>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</si>
  <si>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</si>
  <si>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</si>
  <si>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</si>
  <si>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</si>
  <si>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</si>
  <si>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</si>
  <si>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</si>
  <si>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</si>
  <si>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</si>
  <si>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</si>
  <si>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</si>
  <si>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</si>
  <si>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</si>
  <si>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</si>
  <si>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</si>
  <si>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</si>
  <si>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</si>
  <si>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</si>
  <si>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</si>
  <si>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</si>
  <si>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</si>
  <si>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</si>
  <si>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</si>
  <si>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</si>
  <si>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</si>
  <si>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</si>
  <si>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</si>
  <si>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</si>
  <si>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</si>
  <si>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</si>
  <si>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</si>
  <si>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</si>
  <si>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</si>
  <si>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</si>
  <si>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</si>
  <si>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</si>
  <si>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</si>
  <si>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</si>
  <si>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</si>
  <si>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</si>
  <si>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</si>
  <si>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</si>
  <si>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</si>
  <si>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</si>
  <si>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</si>
  <si>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</si>
  <si>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</si>
  <si>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</si>
  <si>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</si>
  <si>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</si>
  <si>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</si>
  <si>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</si>
  <si>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</si>
  <si>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</si>
  <si>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</si>
  <si>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</si>
  <si>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</si>
  <si>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</si>
  <si>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</si>
  <si>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</si>
  <si>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</si>
  <si>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</si>
  <si>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</si>
  <si>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</si>
  <si>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</si>
  <si>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</si>
  <si>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</si>
  <si>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</si>
  <si>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</si>
  <si>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</si>
  <si>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</si>
  <si>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</si>
  <si>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</si>
  <si>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</si>
  <si>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</si>
  <si>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</si>
  <si>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</si>
  <si>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</si>
  <si>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</si>
  <si>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</si>
  <si>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</si>
  <si>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</si>
  <si>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</si>
  <si>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</si>
  <si>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</si>
  <si>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</si>
  <si>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</si>
  <si>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</si>
  <si>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</si>
  <si>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</si>
  <si>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</si>
  <si>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</si>
  <si>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</si>
  <si>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</si>
  <si>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</si>
  <si>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</si>
  <si>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</si>
  <si>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</si>
  <si>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</si>
  <si>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</si>
  <si>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</si>
  <si>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</si>
  <si>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</si>
  <si>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</si>
  <si>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</si>
  <si>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</si>
  <si>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</si>
  <si>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</si>
  <si>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</si>
  <si>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</si>
  <si>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</si>
  <si>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</si>
  <si>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</si>
  <si>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</si>
  <si>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</si>
  <si>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</si>
  <si>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</si>
  <si>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</si>
  <si>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</si>
  <si>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</si>
  <si>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</si>
  <si>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</si>
  <si>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</si>
  <si>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</si>
  <si>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</si>
  <si>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</si>
  <si>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</si>
  <si>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</si>
  <si>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</si>
  <si>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</si>
  <si>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</si>
  <si>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</si>
  <si>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</si>
  <si>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</si>
  <si>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</si>
  <si>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</si>
  <si>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</si>
  <si>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</si>
  <si>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</si>
  <si>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</si>
  <si>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</si>
  <si>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</si>
  <si>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</si>
  <si>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</si>
  <si>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</si>
  <si>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</si>
  <si>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</si>
  <si>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</si>
  <si>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</si>
  <si>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</si>
  <si>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</si>
  <si>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</si>
  <si>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</si>
  <si>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</si>
  <si>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</si>
  <si>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</si>
  <si>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</si>
  <si>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</si>
  <si>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</si>
  <si>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</si>
  <si>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</si>
  <si>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</si>
  <si>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</si>
  <si>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</si>
  <si>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</si>
  <si>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</si>
  <si>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</si>
  <si>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</si>
  <si>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</si>
  <si>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</si>
  <si>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</si>
  <si>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</si>
  <si>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</si>
  <si>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</si>
  <si>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</si>
  <si>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</si>
  <si>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</si>
  <si>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</si>
  <si>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</si>
  <si>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</si>
  <si>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</si>
  <si>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</si>
  <si>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</si>
  <si>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</si>
  <si>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</si>
  <si>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</si>
  <si>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</si>
  <si>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</si>
  <si>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</si>
  <si>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</si>
  <si>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</si>
  <si>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</si>
  <si>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</si>
  <si>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</si>
  <si>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</si>
  <si>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</si>
  <si>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</si>
  <si>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</si>
  <si>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</si>
  <si>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</si>
  <si>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</si>
  <si>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</si>
  <si>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</si>
  <si>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</si>
  <si>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</si>
  <si>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</si>
  <si>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</si>
  <si>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</si>
  <si>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</si>
  <si>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</si>
  <si>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</si>
  <si>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</si>
  <si>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</si>
  <si>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</si>
  <si>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</si>
  <si>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</si>
  <si>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</si>
  <si>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</si>
  <si>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</si>
  <si>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</si>
  <si>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</si>
  <si>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</si>
  <si>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</si>
  <si>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</si>
  <si>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</si>
  <si>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</si>
  <si>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</si>
  <si>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</si>
  <si>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</si>
  <si>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</si>
  <si>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</si>
  <si>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</si>
  <si>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</si>
  <si>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</si>
  <si>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</si>
  <si>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</si>
  <si>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</si>
  <si>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</si>
  <si>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</si>
  <si>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</si>
  <si>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</si>
  <si>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</si>
  <si>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</si>
  <si>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</si>
  <si>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</si>
  <si>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</si>
  <si>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</si>
  <si>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</si>
  <si>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</si>
  <si>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</si>
  <si>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</si>
  <si>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</si>
  <si>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</si>
  <si>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</si>
  <si>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</si>
  <si>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</si>
  <si>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</si>
  <si>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</si>
  <si>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</si>
  <si>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</si>
  <si>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</si>
  <si>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</si>
  <si>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</si>
  <si>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</si>
  <si>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</si>
  <si>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</si>
  <si>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</si>
  <si>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</si>
  <si>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</si>
  <si>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</si>
  <si>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</si>
  <si>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</si>
  <si>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</si>
  <si>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</si>
  <si>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</si>
  <si>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</si>
  <si>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</si>
  <si>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</si>
  <si>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</si>
  <si>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</si>
  <si>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</si>
  <si>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</si>
  <si>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</si>
  <si>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</si>
  <si>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</si>
  <si>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</si>
  <si>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</si>
  <si>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</si>
  <si>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</si>
  <si>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</si>
  <si>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</si>
  <si>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</si>
  <si>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</si>
  <si>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</si>
  <si>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</si>
  <si>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</si>
  <si>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</si>
  <si>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</si>
  <si>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</si>
  <si>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</si>
  <si>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</si>
  <si>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</si>
  <si>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</si>
  <si>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</si>
  <si>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</si>
  <si>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</si>
  <si>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</si>
  <si>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</si>
  <si>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</si>
  <si>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</si>
  <si>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</si>
  <si>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</si>
  <si>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</si>
  <si>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</si>
  <si>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</si>
  <si>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</si>
  <si>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</si>
  <si>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</si>
  <si>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</si>
  <si>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</si>
  <si>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</si>
  <si>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</si>
  <si>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</si>
  <si>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</si>
  <si>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</si>
  <si>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</si>
  <si>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</si>
  <si>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</si>
  <si>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</si>
  <si>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</si>
  <si>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</si>
  <si>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</si>
  <si>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</si>
  <si>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</si>
  <si>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</si>
  <si>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</si>
  <si>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</si>
  <si>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</si>
  <si>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</si>
  <si>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</si>
  <si>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</si>
  <si>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</si>
  <si>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</si>
  <si>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</si>
  <si>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</si>
  <si>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</si>
  <si>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</si>
  <si>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</si>
  <si>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</si>
  <si>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</si>
  <si>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</si>
  <si>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</si>
  <si>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</si>
  <si>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</si>
  <si>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</si>
  <si>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</si>
  <si>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</si>
  <si>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</si>
  <si>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</si>
  <si>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</si>
  <si>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</si>
  <si>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</si>
  <si>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</si>
  <si>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</si>
  <si>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</si>
  <si>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</si>
  <si>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</si>
  <si>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</si>
  <si>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</si>
  <si>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</si>
  <si>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</si>
  <si>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</si>
  <si>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</si>
  <si>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</si>
  <si>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</si>
  <si>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</si>
  <si>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</si>
  <si>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</si>
  <si>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</si>
  <si>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</si>
  <si>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</si>
  <si>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</si>
  <si>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</si>
  <si>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</si>
  <si>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</si>
  <si>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</si>
  <si>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</si>
  <si>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</si>
  <si>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</si>
  <si>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</si>
  <si>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</si>
  <si>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</si>
  <si>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</si>
  <si>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</si>
  <si>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</si>
  <si>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</si>
  <si>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</si>
  <si>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</si>
  <si>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</si>
  <si>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</si>
  <si>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</si>
  <si>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</si>
  <si>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</si>
  <si>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</si>
  <si>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</si>
  <si>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</si>
  <si>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</si>
  <si>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</si>
  <si>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</si>
  <si>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</si>
  <si>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</si>
  <si>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</si>
  <si>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</si>
  <si>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</si>
  <si>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</si>
  <si>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</si>
  <si>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</si>
  <si>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</si>
  <si>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</si>
  <si>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</si>
  <si>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</si>
  <si>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</si>
  <si>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</si>
  <si>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</si>
  <si>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</si>
  <si>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</si>
  <si>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</si>
  <si>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</si>
  <si>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</si>
  <si>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</si>
  <si>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</si>
  <si>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</si>
  <si>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</si>
  <si>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</si>
  <si>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</si>
  <si>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</si>
  <si>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</si>
  <si>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</si>
  <si>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</si>
  <si>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</si>
  <si>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</si>
  <si>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</si>
  <si>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</si>
  <si>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</si>
  <si>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</si>
  <si>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</si>
  <si>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</si>
  <si>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</si>
  <si>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</si>
  <si>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</si>
  <si>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</si>
  <si>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</si>
  <si>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</si>
  <si>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</si>
  <si>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</si>
  <si>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</si>
  <si>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</si>
  <si>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</si>
  <si>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</si>
  <si>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</si>
  <si>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</si>
  <si>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</si>
  <si>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</si>
  <si>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</si>
  <si>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</si>
  <si>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</si>
  <si>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</si>
  <si>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</si>
  <si>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</si>
  <si>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</si>
  <si>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</si>
  <si>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</si>
  <si>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</si>
  <si>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</si>
  <si>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</si>
  <si>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</si>
  <si>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</si>
  <si>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</si>
  <si>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</si>
  <si>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</si>
  <si>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</si>
  <si>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</si>
  <si>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</si>
  <si>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</si>
  <si>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</si>
  <si>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</si>
  <si>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</si>
  <si>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</si>
  <si>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</si>
  <si>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</si>
  <si>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</si>
  <si>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</si>
  <si>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</si>
  <si>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</si>
  <si>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</si>
  <si>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</si>
  <si>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</si>
  <si>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</si>
  <si>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</si>
  <si>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</si>
  <si>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</si>
  <si>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</si>
  <si>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</si>
  <si>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</si>
  <si>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</si>
  <si>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</si>
  <si>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</si>
  <si>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</si>
  <si>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</si>
  <si>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</si>
  <si>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</si>
  <si>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</si>
  <si>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</si>
  <si>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</si>
  <si>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</si>
  <si>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</si>
  <si>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</si>
  <si>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</si>
  <si>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</si>
  <si>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</si>
  <si>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</si>
  <si>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</si>
  <si>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</si>
  <si>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</si>
  <si>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</si>
  <si>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</si>
  <si>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</si>
  <si>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</si>
  <si>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</si>
  <si>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</si>
  <si>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</si>
  <si>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</si>
  <si>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</si>
  <si>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</si>
  <si>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</si>
  <si>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</si>
  <si>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</si>
  <si>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</si>
  <si>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</si>
  <si>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</si>
  <si>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</si>
  <si>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</si>
  <si>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</si>
  <si>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</si>
  <si>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</si>
  <si>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</si>
  <si>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</si>
  <si>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</si>
  <si>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</si>
  <si>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</si>
  <si>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</si>
  <si>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</si>
  <si>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</si>
  <si>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</si>
  <si>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</si>
  <si>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</si>
  <si>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</si>
  <si>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</si>
  <si>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</si>
  <si>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</si>
  <si>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</si>
  <si>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</si>
  <si>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</si>
  <si>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</si>
  <si>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</si>
  <si>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</si>
  <si>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</si>
  <si>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</si>
  <si>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</si>
  <si>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</si>
  <si>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</si>
  <si>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</si>
  <si>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</si>
  <si>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</si>
  <si>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</si>
  <si>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</si>
  <si>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</si>
  <si>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</si>
  <si>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</si>
  <si>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</si>
  <si>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</si>
  <si>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</si>
  <si>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</si>
  <si>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</si>
  <si>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</si>
  <si>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</si>
  <si>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</si>
  <si>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</si>
  <si>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</si>
  <si>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</si>
  <si>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</si>
  <si>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</si>
  <si>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</si>
  <si>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</si>
  <si>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</si>
  <si>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</si>
  <si>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</si>
  <si>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</si>
  <si>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</si>
  <si>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</si>
  <si>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</si>
  <si>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</si>
  <si>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</si>
  <si>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</si>
  <si>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</si>
  <si>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</si>
  <si>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</si>
  <si>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</si>
  <si>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</si>
  <si>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</si>
  <si>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</si>
  <si>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</si>
  <si>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</si>
  <si>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</si>
  <si>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</si>
  <si>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</si>
  <si>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</si>
  <si>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</si>
  <si>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</si>
  <si>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</si>
  <si>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</si>
  <si>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</si>
  <si>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</si>
  <si>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</si>
  <si>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</si>
  <si>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</si>
  <si>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</si>
  <si>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</si>
  <si>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</si>
  <si>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</si>
  <si>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</si>
  <si>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</si>
  <si>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</si>
  <si>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</si>
  <si>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</si>
  <si>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</si>
  <si>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</si>
  <si>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</si>
  <si>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</si>
  <si>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</si>
  <si>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</si>
  <si>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</si>
  <si>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</si>
  <si>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</si>
  <si>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</si>
  <si>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</si>
  <si>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</si>
  <si>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</si>
  <si>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</si>
  <si>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</si>
  <si>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</si>
  <si>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</si>
  <si>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</si>
  <si>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</si>
  <si>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</si>
  <si>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</si>
  <si>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</si>
  <si>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</si>
  <si>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</si>
  <si>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</si>
  <si>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</si>
  <si>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</si>
  <si>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</si>
  <si>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</si>
  <si>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</si>
  <si>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</si>
  <si>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</si>
  <si>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</si>
  <si>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</si>
  <si>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</si>
  <si>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</si>
  <si>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</si>
  <si>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</si>
  <si>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</si>
  <si>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</si>
  <si>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</si>
  <si>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</si>
  <si>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</si>
  <si>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</si>
  <si>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</si>
  <si>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</si>
  <si>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</si>
  <si>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</si>
  <si>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</si>
  <si>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</si>
  <si>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</si>
  <si>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</si>
  <si>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</si>
  <si>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</si>
  <si>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</si>
  <si>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</si>
  <si>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</si>
  <si>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</si>
  <si>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</si>
  <si>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</si>
  <si>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</si>
  <si>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</si>
  <si>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</si>
  <si>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</si>
  <si>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</si>
  <si>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</si>
  <si>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</si>
  <si>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</si>
  <si>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</si>
  <si>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</si>
  <si>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</si>
  <si>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</si>
  <si>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</si>
  <si>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</si>
  <si>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</si>
  <si>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</si>
  <si>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</si>
  <si>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</si>
  <si>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</si>
  <si>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</si>
  <si>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</si>
  <si>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</si>
  <si>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</si>
  <si>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</si>
  <si>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</si>
  <si>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</si>
  <si>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</si>
  <si>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</si>
  <si>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</si>
  <si>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</si>
  <si>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</si>
  <si>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</si>
  <si>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</si>
  <si>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</si>
  <si>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</si>
  <si>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</si>
  <si>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</si>
  <si>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</si>
  <si>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</si>
  <si>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</si>
  <si>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</si>
  <si>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</si>
  <si>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</si>
  <si>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</si>
  <si>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</si>
  <si>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</si>
  <si>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</si>
  <si>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</si>
  <si>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</si>
  <si>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</si>
  <si>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</si>
  <si>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</si>
  <si>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</si>
  <si>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</si>
  <si>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</si>
  <si>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</si>
  <si>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</si>
  <si>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</si>
  <si>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</si>
  <si>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</si>
  <si>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</si>
  <si>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</si>
  <si>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</si>
  <si>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</si>
  <si>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</si>
  <si>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</si>
  <si>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</si>
  <si>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</si>
  <si>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</si>
  <si>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</si>
  <si>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</si>
  <si>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</si>
  <si>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</si>
  <si>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</si>
  <si>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</si>
  <si>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</si>
  <si>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</si>
  <si>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</si>
  <si>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</si>
  <si>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</si>
  <si>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</si>
  <si>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</si>
  <si>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</si>
  <si>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</si>
  <si>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</si>
  <si>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</si>
  <si>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</si>
  <si>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</si>
  <si>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</si>
  <si>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</si>
  <si>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</si>
  <si>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</si>
  <si>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</si>
  <si>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</si>
  <si>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</si>
  <si>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</si>
  <si>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</si>
  <si>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</si>
  <si>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</si>
  <si>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</si>
  <si>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</si>
  <si>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</si>
  <si>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</si>
  <si>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</si>
  <si>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</si>
  <si>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</si>
  <si>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</si>
  <si>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</si>
  <si>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</si>
  <si>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</si>
  <si>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</si>
  <si>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</si>
  <si>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</si>
  <si>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</si>
  <si>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</si>
  <si>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</si>
  <si>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</si>
  <si>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</si>
  <si>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</si>
  <si>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</si>
  <si>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</si>
  <si>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</si>
  <si>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</si>
  <si>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</si>
  <si>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</si>
  <si>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</si>
  <si>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</si>
  <si>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</si>
  <si>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</si>
  <si>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</si>
  <si>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</si>
  <si>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</si>
  <si>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</si>
  <si>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</si>
  <si>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</si>
  <si>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</si>
  <si>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</si>
  <si>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</si>
  <si>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</si>
  <si>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</si>
  <si>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</si>
  <si>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</si>
  <si>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</si>
  <si>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</si>
  <si>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</si>
  <si>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</si>
  <si>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</si>
  <si>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</si>
  <si>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</si>
  <si>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</si>
  <si>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</si>
  <si>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</si>
  <si>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</si>
  <si>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</si>
  <si>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</si>
  <si>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</si>
  <si>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</si>
  <si>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</si>
  <si>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</si>
  <si>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</si>
  <si>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</si>
  <si>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</si>
  <si>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</si>
  <si>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</si>
  <si>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</si>
  <si>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</si>
  <si>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</si>
  <si>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</si>
  <si>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</si>
  <si>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</si>
  <si>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</si>
  <si>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</si>
  <si>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</si>
  <si>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</si>
  <si>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</si>
  <si>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</si>
  <si>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</si>
  <si>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</si>
  <si>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</si>
  <si>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</si>
  <si>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</si>
  <si>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</si>
  <si>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</si>
  <si>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</si>
  <si>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</si>
  <si>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</si>
  <si>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</si>
  <si>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</si>
  <si>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</si>
  <si>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</si>
  <si>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</si>
  <si>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</si>
  <si>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</si>
  <si>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</si>
  <si>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</si>
  <si>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</si>
  <si>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</si>
  <si>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</si>
  <si>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</si>
  <si>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</si>
  <si>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</si>
  <si>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</si>
  <si>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</si>
  <si>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</si>
  <si>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</si>
  <si>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</si>
  <si>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</si>
  <si>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</si>
  <si>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</si>
  <si>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</si>
  <si>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</si>
  <si>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</si>
  <si>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</si>
  <si>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</si>
  <si>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</si>
  <si>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</si>
  <si>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</si>
  <si>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</si>
  <si>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</si>
  <si>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</si>
  <si>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</si>
  <si>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</si>
  <si>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</si>
  <si>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</si>
  <si>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</si>
  <si>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</si>
  <si>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</si>
  <si>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</si>
  <si>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</si>
  <si>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</si>
  <si>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</si>
  <si>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</si>
  <si>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</si>
  <si>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</si>
  <si>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</si>
  <si>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</si>
  <si>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</si>
  <si>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</si>
  <si>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</si>
  <si>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</si>
  <si>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</si>
  <si>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</si>
  <si>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</si>
  <si>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</si>
  <si>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</si>
  <si>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</si>
  <si>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</si>
  <si>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</si>
  <si>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</si>
  <si>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</si>
  <si>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</si>
  <si>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</si>
  <si>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</si>
  <si>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</si>
  <si>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</si>
  <si>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</si>
  <si>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</si>
  <si>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</si>
  <si>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</si>
  <si>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</si>
  <si>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</si>
  <si>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</si>
  <si>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</si>
  <si>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</si>
  <si>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</si>
  <si>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</si>
  <si>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</si>
  <si>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</si>
  <si>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</si>
  <si>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</si>
  <si>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</si>
  <si>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</si>
  <si>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</si>
  <si>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</si>
  <si>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</si>
  <si>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</si>
  <si>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</si>
  <si>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</si>
  <si>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</si>
  <si>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</si>
  <si>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</si>
  <si>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</si>
  <si>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</si>
  <si>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</si>
  <si>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</si>
  <si>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</si>
  <si>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</si>
  <si>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</si>
  <si>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</si>
  <si>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</si>
  <si>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</si>
  <si>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</si>
  <si>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</si>
  <si>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</si>
  <si>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</si>
  <si>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</si>
  <si>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</si>
  <si>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</si>
  <si>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</si>
  <si>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</si>
  <si>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</si>
  <si>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</si>
  <si>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</si>
  <si>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</si>
  <si>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</si>
  <si>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</si>
  <si>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</si>
  <si>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</si>
  <si>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</si>
  <si>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</si>
  <si>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</si>
  <si>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</si>
  <si>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</si>
  <si>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</si>
  <si>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</si>
  <si>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</si>
  <si>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</si>
  <si>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</si>
  <si>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</si>
  <si>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</si>
  <si>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</si>
  <si>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</si>
  <si>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</si>
  <si>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</si>
  <si>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</si>
  <si>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</si>
  <si>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</si>
  <si>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</si>
  <si>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</si>
  <si>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</si>
  <si>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</si>
  <si>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</si>
  <si>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</si>
  <si>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</si>
  <si>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</si>
  <si>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</si>
  <si>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</si>
  <si>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</si>
  <si>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</si>
  <si>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</si>
  <si>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</si>
  <si>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</si>
  <si>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</si>
  <si>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</si>
  <si>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</si>
  <si>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</si>
  <si>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</si>
  <si>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</si>
  <si>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</si>
  <si>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</si>
  <si>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</si>
  <si>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</si>
  <si>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</si>
  <si>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</si>
  <si>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</si>
  <si>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</si>
  <si>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</si>
  <si>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</si>
  <si>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</si>
  <si>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</si>
  <si>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</si>
  <si>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</si>
  <si>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</si>
  <si>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</si>
  <si>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</si>
  <si>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</si>
  <si>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</si>
  <si>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</si>
  <si>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</si>
  <si>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</si>
  <si>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</si>
  <si>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</si>
  <si>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</si>
  <si>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</si>
  <si>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</si>
  <si>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</si>
  <si>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</si>
  <si>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</si>
  <si>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</si>
  <si>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</si>
  <si>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</si>
  <si>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</si>
  <si>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</si>
  <si>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</si>
  <si>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</si>
  <si>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</si>
  <si>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</si>
  <si>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</si>
  <si>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</si>
  <si>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</si>
  <si>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</si>
  <si>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</si>
  <si>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</si>
  <si>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</si>
  <si>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</si>
  <si>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</si>
  <si>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</si>
  <si>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</si>
  <si>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</si>
  <si>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</si>
  <si>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</si>
  <si>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</si>
  <si>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</si>
  <si>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</si>
  <si>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</si>
  <si>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</si>
  <si>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</si>
  <si>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</si>
  <si>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</si>
  <si>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</si>
  <si>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</si>
  <si>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</si>
  <si>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</si>
  <si>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</si>
  <si>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</si>
  <si>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</si>
  <si>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</si>
  <si>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</si>
  <si>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</si>
  <si>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</si>
  <si>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</si>
  <si>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</si>
  <si>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</si>
  <si>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</si>
  <si>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</si>
  <si>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</si>
  <si>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</si>
  <si>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</si>
  <si>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</si>
  <si>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</si>
  <si>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</si>
  <si>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</si>
  <si>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</si>
  <si>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</si>
  <si>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</si>
  <si>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</si>
  <si>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</si>
  <si>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</si>
  <si>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</si>
  <si>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</si>
  <si>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</si>
  <si>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</si>
  <si>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</si>
  <si>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</si>
  <si>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</si>
  <si>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</si>
  <si>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</si>
  <si>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</si>
  <si>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</si>
  <si>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</si>
  <si>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</si>
  <si>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</si>
  <si>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</si>
  <si>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</si>
  <si>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</si>
  <si>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</si>
  <si>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</si>
  <si>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</si>
  <si>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</si>
  <si>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</si>
  <si>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</si>
  <si>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</si>
  <si>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</si>
  <si>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</si>
  <si>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</si>
  <si>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</si>
  <si>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</si>
  <si>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</si>
  <si>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</si>
  <si>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</si>
  <si>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</si>
  <si>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</si>
  <si>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</si>
  <si>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</si>
  <si>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</si>
  <si>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</si>
  <si>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</si>
  <si>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</si>
  <si>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</si>
  <si>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</si>
  <si>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</si>
  <si>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</si>
  <si>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</si>
  <si>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</si>
  <si>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</si>
  <si>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</si>
  <si>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</si>
  <si>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</si>
  <si>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</si>
  <si>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</si>
  <si>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</si>
  <si>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</si>
  <si>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</si>
  <si>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</si>
  <si>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</si>
  <si>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</si>
  <si>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</si>
  <si>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</si>
  <si>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</si>
  <si>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</si>
  <si>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</si>
  <si>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</si>
  <si>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</si>
  <si>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</si>
  <si>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</si>
  <si>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</si>
  <si>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</si>
  <si>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</si>
  <si>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</si>
  <si>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</si>
  <si>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</si>
  <si>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</si>
  <si>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</si>
  <si>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</si>
  <si>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</si>
  <si>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</si>
  <si>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</si>
  <si>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</si>
  <si>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</si>
  <si>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</si>
  <si>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</si>
  <si>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</si>
  <si>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</si>
  <si>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</si>
  <si>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</si>
  <si>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</si>
  <si>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</si>
  <si>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</si>
  <si>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</si>
  <si>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</si>
  <si>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</si>
  <si>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</si>
  <si>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</si>
  <si>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</si>
  <si>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</si>
  <si>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</si>
  <si>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</si>
  <si>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</si>
  <si>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</si>
  <si>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</si>
  <si>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</si>
  <si>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</si>
  <si>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</si>
  <si>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</si>
  <si>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</si>
  <si>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</si>
  <si>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</si>
  <si>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</si>
  <si>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</si>
  <si>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</si>
  <si>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</si>
  <si>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</si>
  <si>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</si>
  <si>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</si>
  <si>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</si>
  <si>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</si>
  <si>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</si>
  <si>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</si>
  <si>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</si>
  <si>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</si>
  <si>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</si>
  <si>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</si>
  <si>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</si>
  <si>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</si>
  <si>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</si>
  <si>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</si>
  <si>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</si>
  <si>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</si>
  <si>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</si>
  <si>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</si>
  <si>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</si>
  <si>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</si>
  <si>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</si>
  <si>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</si>
  <si>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</si>
  <si>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</si>
  <si>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</si>
  <si>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</si>
  <si>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</si>
  <si>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</si>
  <si>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</si>
  <si>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</si>
  <si>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</si>
  <si>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</si>
  <si>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</si>
  <si>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</si>
  <si>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</si>
  <si>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</si>
  <si>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</si>
  <si>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</si>
  <si>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</si>
  <si>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</si>
  <si>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</si>
  <si>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</si>
  <si>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</si>
  <si>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</si>
  <si>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</si>
  <si>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</si>
  <si>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</si>
  <si>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</si>
  <si>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</si>
  <si>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</si>
  <si>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</si>
  <si>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</si>
  <si>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</si>
  <si>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</si>
  <si>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</si>
  <si>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</si>
  <si>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</si>
  <si>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</si>
  <si>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</si>
  <si>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</si>
  <si>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</si>
  <si>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</si>
  <si>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</si>
  <si>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</si>
  <si>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</si>
  <si>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</si>
  <si>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</si>
  <si>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</si>
  <si>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</si>
  <si>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</si>
  <si>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</si>
  <si>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</si>
  <si>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</si>
  <si>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</si>
  <si>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</si>
  <si>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</si>
  <si>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</si>
  <si>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</si>
  <si>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</si>
  <si>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</si>
  <si>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</si>
  <si>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</si>
  <si>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</si>
  <si>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</si>
  <si>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</si>
  <si>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</si>
  <si>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</si>
  <si>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</si>
  <si>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</si>
  <si>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</si>
  <si>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</si>
  <si>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</si>
  <si>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</si>
  <si>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</si>
  <si>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</si>
  <si>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</si>
  <si>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</si>
  <si>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</si>
  <si>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</si>
  <si>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</si>
  <si>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</si>
  <si>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</si>
  <si>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</si>
  <si>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</si>
  <si>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</si>
  <si>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</si>
  <si>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</si>
  <si>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</si>
  <si>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</si>
  <si>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</si>
  <si>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</si>
  <si>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</si>
  <si>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</si>
  <si>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</si>
  <si>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</si>
  <si>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</si>
  <si>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</si>
  <si>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</si>
  <si>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</si>
  <si>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</si>
  <si>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</si>
  <si>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</si>
  <si>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</si>
  <si>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</si>
  <si>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</si>
  <si>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</si>
  <si>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</si>
  <si>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</si>
  <si>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</si>
  <si>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</si>
  <si>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</si>
  <si>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</si>
  <si>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</si>
  <si>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</si>
  <si>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</si>
  <si>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</si>
  <si>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</si>
  <si>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</si>
  <si>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</si>
  <si>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</si>
  <si>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</si>
  <si>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</si>
  <si>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</si>
  <si>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</si>
  <si>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</si>
  <si>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</si>
  <si>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</si>
  <si>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</si>
  <si>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</si>
  <si>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</si>
  <si>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</si>
  <si>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</si>
  <si>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</si>
  <si>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</si>
  <si>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</si>
  <si>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</si>
  <si>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</si>
  <si>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</si>
  <si>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</si>
  <si>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</si>
  <si>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</si>
  <si>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</si>
  <si>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</si>
  <si>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</si>
  <si>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</si>
  <si>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</si>
  <si>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</si>
  <si>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</si>
  <si>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</si>
  <si>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</si>
  <si>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</si>
  <si>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</si>
  <si>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</si>
  <si>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</si>
  <si>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</si>
  <si>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</si>
  <si>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</si>
  <si>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</si>
  <si>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</si>
  <si>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</si>
  <si>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</si>
  <si>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</si>
  <si>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</si>
  <si>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</si>
  <si>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</si>
  <si>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</si>
  <si>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</si>
  <si>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</si>
  <si>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</si>
  <si>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</si>
  <si>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</si>
  <si>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</si>
  <si>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</si>
  <si>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</si>
  <si>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</si>
  <si>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</si>
  <si>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</si>
  <si>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</si>
  <si>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</si>
  <si>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</si>
  <si>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</si>
  <si>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</si>
  <si>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</si>
  <si>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</si>
  <si>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</si>
  <si>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</si>
  <si>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</si>
  <si>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</si>
  <si>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</si>
  <si>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</si>
  <si>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</si>
  <si>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</si>
  <si>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</si>
  <si>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</si>
  <si>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</si>
  <si>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</si>
  <si>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</si>
  <si>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</si>
  <si>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</si>
  <si>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</si>
  <si>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</si>
  <si>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</si>
  <si>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</si>
  <si>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</si>
  <si>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</si>
  <si>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</si>
  <si>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</si>
  <si>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</si>
  <si>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</si>
  <si>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</si>
  <si>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</si>
  <si>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</si>
  <si>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</si>
  <si>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</si>
  <si>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</si>
  <si>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</si>
  <si>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</si>
  <si>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</si>
  <si>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</si>
  <si>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</si>
  <si>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</si>
  <si>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</si>
  <si>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</si>
  <si>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</si>
  <si>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</si>
  <si>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</si>
  <si>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</si>
  <si>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</si>
  <si>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</si>
  <si>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</si>
  <si>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</si>
  <si>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</si>
  <si>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</si>
  <si>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</si>
  <si>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</si>
  <si>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</si>
  <si>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</si>
  <si>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</si>
  <si>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</si>
  <si>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</si>
  <si>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</si>
  <si>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</si>
  <si>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</si>
  <si>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</si>
  <si>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</si>
  <si>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</si>
  <si>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</si>
  <si>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</si>
  <si>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</si>
  <si>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</si>
  <si>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</si>
  <si>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</si>
  <si>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</si>
  <si>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</si>
  <si>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</si>
  <si>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</si>
  <si>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</si>
  <si>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</si>
  <si>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</si>
  <si>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</si>
  <si>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</si>
  <si>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</si>
  <si>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</si>
  <si>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</si>
  <si>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</si>
  <si>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</si>
  <si>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</si>
  <si>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</si>
  <si>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</si>
  <si>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</si>
  <si>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</si>
  <si>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</si>
  <si>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</si>
  <si>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</si>
  <si>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</si>
  <si>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</si>
  <si>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</si>
  <si>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</si>
  <si>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</si>
  <si>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</si>
  <si>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</si>
  <si>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</si>
  <si>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</si>
  <si>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</si>
  <si>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</si>
  <si>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</si>
  <si>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</si>
  <si>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</si>
  <si>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</si>
  <si>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</si>
  <si>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</si>
  <si>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</si>
  <si>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</si>
  <si>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</si>
  <si>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</si>
  <si>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</si>
  <si>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</si>
  <si>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</si>
  <si>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</si>
  <si>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</si>
  <si>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</si>
  <si>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</si>
  <si>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</si>
  <si>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</si>
  <si>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</si>
  <si>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</si>
  <si>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</si>
  <si>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</si>
  <si>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</si>
  <si>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</si>
  <si>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</si>
  <si>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</si>
  <si>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</si>
  <si>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</si>
  <si>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</si>
  <si>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</si>
  <si>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</si>
  <si>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</si>
  <si>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</si>
  <si>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</si>
  <si>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</si>
  <si>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</si>
  <si>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</si>
  <si>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</si>
  <si>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</si>
  <si>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</si>
  <si>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</si>
  <si>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</si>
  <si>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</si>
  <si>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</si>
  <si>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</si>
  <si>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</si>
  <si>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</si>
  <si>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</si>
  <si>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</si>
  <si>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</si>
  <si>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</si>
  <si>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</si>
  <si>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</si>
  <si>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</si>
  <si>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</si>
  <si>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</si>
  <si>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</si>
  <si>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</si>
  <si>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</si>
  <si>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</si>
  <si>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</si>
  <si>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</si>
  <si>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</si>
  <si>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</si>
  <si>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</si>
  <si>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</si>
  <si>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</si>
  <si>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</si>
  <si>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</si>
  <si>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</si>
  <si>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</si>
  <si>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</si>
  <si>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</si>
  <si>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</si>
  <si>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</si>
  <si>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</si>
  <si>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</si>
  <si>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</si>
  <si>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</si>
  <si>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</si>
  <si>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</si>
  <si>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</si>
  <si>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</si>
  <si>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</si>
  <si>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</si>
  <si>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</si>
  <si>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</si>
  <si>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</si>
  <si>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</si>
  <si>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</si>
  <si>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</si>
  <si>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</si>
  <si>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</si>
  <si>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</si>
  <si>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</si>
  <si>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</si>
  <si>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</si>
  <si>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</si>
  <si>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</si>
  <si>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</si>
  <si>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</si>
  <si>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</si>
  <si>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</si>
  <si>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</si>
  <si>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</si>
  <si>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</si>
  <si>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</si>
  <si>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</si>
  <si>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</si>
  <si>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</si>
  <si>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</si>
  <si>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</si>
  <si>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</si>
  <si>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</si>
  <si>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</si>
  <si>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</si>
  <si>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</si>
  <si>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</si>
  <si>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</si>
  <si>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</si>
  <si>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</si>
  <si>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</si>
  <si>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</si>
  <si>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</si>
  <si>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</si>
  <si>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</si>
  <si>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</si>
  <si>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</si>
  <si>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</si>
  <si>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</si>
  <si>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</si>
  <si>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</si>
  <si>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</si>
  <si>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</si>
  <si>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</si>
  <si>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</si>
  <si>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</si>
  <si>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</si>
  <si>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</si>
  <si>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</si>
  <si>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</si>
  <si>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</si>
  <si>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</si>
  <si>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</si>
  <si>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</si>
  <si>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</si>
  <si>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</si>
  <si>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</si>
  <si>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</si>
  <si>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</si>
  <si>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</si>
  <si>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</si>
  <si>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</si>
  <si>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</si>
  <si>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</si>
  <si>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</si>
  <si>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</si>
  <si>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</si>
  <si>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</si>
  <si>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</si>
  <si>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</si>
  <si>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</si>
  <si>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</si>
  <si>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</si>
  <si>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</si>
  <si>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</si>
  <si>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</si>
  <si>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</si>
  <si>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</si>
  <si>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</si>
  <si>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</si>
  <si>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</si>
  <si>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</si>
  <si>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</si>
  <si>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</si>
  <si>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</si>
  <si>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</si>
  <si>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</si>
  <si>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</si>
  <si>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</si>
  <si>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</si>
  <si>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</si>
  <si>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</si>
  <si>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</si>
  <si>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</si>
  <si>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</si>
  <si>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</si>
  <si>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</si>
  <si>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</si>
  <si>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</si>
  <si>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</si>
  <si>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</si>
  <si>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</si>
  <si>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</si>
  <si>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</si>
  <si>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</si>
  <si>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</si>
  <si>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</si>
  <si>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</si>
  <si>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</si>
  <si>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</si>
  <si>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</si>
  <si>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</si>
  <si>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</si>
  <si>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</si>
  <si>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</si>
  <si>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</si>
  <si>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</si>
  <si>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</si>
  <si>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</si>
  <si>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</si>
  <si>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</si>
  <si>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</si>
  <si>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</si>
  <si>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</si>
  <si>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</si>
  <si>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</si>
  <si>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</si>
  <si>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</si>
  <si>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</si>
  <si>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</si>
  <si>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</si>
  <si>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</si>
  <si>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</si>
  <si>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</si>
  <si>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</si>
  <si>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</si>
  <si>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</si>
  <si>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</si>
  <si>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</si>
  <si>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</si>
  <si>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</si>
  <si>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</si>
  <si>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</si>
  <si>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</si>
  <si>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</si>
  <si>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</si>
  <si>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</si>
  <si>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</si>
  <si>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</si>
  <si>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</si>
  <si>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</si>
  <si>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</si>
  <si>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</si>
  <si>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</si>
  <si>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</si>
  <si>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</si>
  <si>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</si>
  <si>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</si>
  <si>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</si>
  <si>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</si>
  <si>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</si>
  <si>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</si>
  <si>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</si>
  <si>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</si>
  <si>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</si>
  <si>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</si>
  <si>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</si>
  <si>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</si>
  <si>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</si>
  <si>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</si>
  <si>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</si>
  <si>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</si>
  <si>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</si>
  <si>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</si>
  <si>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</si>
  <si>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</si>
  <si>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</si>
  <si>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</si>
  <si>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</si>
  <si>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</si>
  <si>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</si>
  <si>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</si>
  <si>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</si>
  <si>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</si>
  <si>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</si>
  <si>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</si>
  <si>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</si>
  <si>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</si>
  <si>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</si>
  <si>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</si>
  <si>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</si>
  <si>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</si>
  <si>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</si>
  <si>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</si>
  <si>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</si>
  <si>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</si>
  <si>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</si>
  <si>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</si>
  <si>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</si>
  <si>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</si>
  <si>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</si>
  <si>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</si>
  <si>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</si>
  <si>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</si>
  <si>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</si>
  <si>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</si>
  <si>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</si>
  <si>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</si>
  <si>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</si>
  <si>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</si>
  <si>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</si>
  <si>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</si>
  <si>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</si>
  <si>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</si>
  <si>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</si>
  <si>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</si>
  <si>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</si>
  <si>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</si>
  <si>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</si>
  <si>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</si>
  <si>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</si>
  <si>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</si>
  <si>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</si>
  <si>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</si>
  <si>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</si>
  <si>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</si>
  <si>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</si>
  <si>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</si>
  <si>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</si>
  <si>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</si>
  <si>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</si>
  <si>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</si>
  <si>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</si>
  <si>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</si>
  <si>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</si>
  <si>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</si>
  <si>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</si>
  <si>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</si>
  <si>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</si>
  <si>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</si>
  <si>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</si>
  <si>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</si>
  <si>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</si>
  <si>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</si>
  <si>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</si>
  <si>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</si>
  <si>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</si>
  <si>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</si>
  <si>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</si>
  <si>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</si>
  <si>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</si>
  <si>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</si>
  <si>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</si>
  <si>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</si>
  <si>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</si>
  <si>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</si>
  <si>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</si>
  <si>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</si>
  <si>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</si>
  <si>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</si>
  <si>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</si>
  <si>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</si>
  <si>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</si>
  <si>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</si>
  <si>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</si>
  <si>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</si>
  <si>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</si>
  <si>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</si>
  <si>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</si>
  <si>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</si>
  <si>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</si>
  <si>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</si>
  <si>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</si>
  <si>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</si>
  <si>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</si>
  <si>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</si>
  <si>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</si>
  <si>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</si>
  <si>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</si>
  <si>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</si>
  <si>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</si>
  <si>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</si>
  <si>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</si>
  <si>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</si>
  <si>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</si>
  <si>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</si>
  <si>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</si>
  <si>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</si>
  <si>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</si>
  <si>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</si>
  <si>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</si>
  <si>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</si>
  <si>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</si>
  <si>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</si>
  <si>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</si>
  <si>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</si>
  <si>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</si>
  <si>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</si>
  <si>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</si>
  <si>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</si>
  <si>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</si>
  <si>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</si>
  <si>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</si>
  <si>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</si>
  <si>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</si>
  <si>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</si>
  <si>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</si>
  <si>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</si>
  <si>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</si>
  <si>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</si>
  <si>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</si>
  <si>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</si>
  <si>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</si>
  <si>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</si>
  <si>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</si>
  <si>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</si>
  <si>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</si>
  <si>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</si>
  <si>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</si>
  <si>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</si>
  <si>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</si>
  <si>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</si>
  <si>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</si>
  <si>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</si>
  <si>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</si>
  <si>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</si>
  <si>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</si>
  <si>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</si>
  <si>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</si>
  <si>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</si>
  <si>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</si>
  <si>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</si>
  <si>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</si>
  <si>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</si>
  <si>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</si>
  <si>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</si>
  <si>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</si>
  <si>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</si>
  <si>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</si>
  <si>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</si>
  <si>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</si>
  <si>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</si>
  <si>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</si>
  <si>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</si>
  <si>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</si>
  <si>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</si>
  <si>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</si>
  <si>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</si>
  <si>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</si>
  <si>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</si>
  <si>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</si>
  <si>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</si>
  <si>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</si>
  <si>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</si>
  <si>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</si>
  <si>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</si>
  <si>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</si>
  <si>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</si>
  <si>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</si>
  <si>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</si>
  <si>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</si>
  <si>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</si>
  <si>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</si>
  <si>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</si>
  <si>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</si>
  <si>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</si>
  <si>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</si>
  <si>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</si>
  <si>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</si>
  <si>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</si>
  <si>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</si>
  <si>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</si>
  <si>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</si>
  <si>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</si>
  <si>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</si>
  <si>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</si>
  <si>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</si>
  <si>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</si>
  <si>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</si>
  <si>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</si>
  <si>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</si>
  <si>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</si>
  <si>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</si>
  <si>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</si>
  <si>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</si>
  <si>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</si>
  <si>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</si>
  <si>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</si>
  <si>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</si>
  <si>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</si>
  <si>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</si>
  <si>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</si>
  <si>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</si>
  <si>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</si>
  <si>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</si>
  <si>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</si>
  <si>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</si>
  <si>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</si>
  <si>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</si>
  <si>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</si>
  <si>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</si>
  <si>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</si>
  <si>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</si>
  <si>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</si>
  <si>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</si>
  <si>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</si>
  <si>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</si>
  <si>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</si>
  <si>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</si>
  <si>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</si>
  <si>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</si>
  <si>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</si>
  <si>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</si>
  <si>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</si>
  <si>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</si>
  <si>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</si>
  <si>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</si>
  <si>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</si>
  <si>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</si>
  <si>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</si>
  <si>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</si>
  <si>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</si>
  <si>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</si>
  <si>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</si>
  <si>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</si>
  <si>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</si>
  <si>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</si>
  <si>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</si>
  <si>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</si>
  <si>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</si>
  <si>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</si>
  <si>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</si>
  <si>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</si>
  <si>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</si>
  <si>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</si>
  <si>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</si>
  <si>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</si>
  <si>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</si>
  <si>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</si>
  <si>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</si>
  <si>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</si>
  <si>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</si>
  <si>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</si>
  <si>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</si>
  <si>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</si>
  <si>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</si>
  <si>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</si>
  <si>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</si>
  <si>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</si>
  <si>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</si>
  <si>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</si>
  <si>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</si>
  <si>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</si>
  <si>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</si>
  <si>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</si>
  <si>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</si>
  <si>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</si>
  <si>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</si>
  <si>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</si>
  <si>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</si>
  <si>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</si>
  <si>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</si>
  <si>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</si>
  <si>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</si>
  <si>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</si>
  <si>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</si>
  <si>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</si>
  <si>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</si>
  <si>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</si>
  <si>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</si>
  <si>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</si>
  <si>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</si>
  <si>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</si>
  <si>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</si>
  <si>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</si>
  <si>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</si>
  <si>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</si>
  <si>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</si>
  <si>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</si>
  <si>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</si>
  <si>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</si>
  <si>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</si>
  <si>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</si>
  <si>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</si>
  <si>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</si>
  <si>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</si>
  <si>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</si>
  <si>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</si>
  <si>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</si>
  <si>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</si>
  <si>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</si>
  <si>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</si>
  <si>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</si>
  <si>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</si>
  <si>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</si>
  <si>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</si>
  <si>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</si>
  <si>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</si>
  <si>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</si>
  <si>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</si>
  <si>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</si>
  <si>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</si>
  <si>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</si>
  <si>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</si>
  <si>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</si>
  <si>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</si>
  <si>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</si>
  <si>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</si>
  <si>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</si>
  <si>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</si>
  <si>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</si>
  <si>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</si>
  <si>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</si>
  <si>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</si>
  <si>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</si>
  <si>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</si>
  <si>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</si>
  <si>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</si>
  <si>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</si>
  <si>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</si>
  <si>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</si>
  <si>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</si>
  <si>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</si>
  <si>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</si>
  <si>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</si>
  <si>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</si>
  <si>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</si>
  <si>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</si>
  <si>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</si>
  <si>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</si>
  <si>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</si>
  <si>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</si>
  <si>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</si>
  <si>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</si>
  <si>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</si>
  <si>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</si>
  <si>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</si>
  <si>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</si>
  <si>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</si>
  <si>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</si>
  <si>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</si>
  <si>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</si>
  <si>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</si>
  <si>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</si>
  <si>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</si>
  <si>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</si>
  <si>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</si>
  <si>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</si>
  <si>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</si>
  <si>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</si>
  <si>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</si>
  <si>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</si>
  <si>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</si>
  <si>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</si>
  <si>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</si>
  <si>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</si>
  <si>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</si>
  <si>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</si>
  <si>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</si>
  <si>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</si>
  <si>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</si>
  <si>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</si>
  <si>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</si>
  <si>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</si>
  <si>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</si>
  <si>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</si>
  <si>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</si>
  <si>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</si>
  <si>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</si>
  <si>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</si>
  <si>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</si>
  <si>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</si>
  <si>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</si>
  <si>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</si>
  <si>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</si>
  <si>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</si>
  <si>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</si>
  <si>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</si>
  <si>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</si>
  <si>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</si>
  <si>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</si>
  <si>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</si>
  <si>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</si>
  <si>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</si>
  <si>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</si>
  <si>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</si>
  <si>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</si>
  <si>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</si>
  <si>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</si>
  <si>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</si>
  <si>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</si>
  <si>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</si>
  <si>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</si>
  <si>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</si>
  <si>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</si>
  <si>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</si>
  <si>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</si>
  <si>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</si>
  <si>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</si>
  <si>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</si>
  <si>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</si>
  <si>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</si>
  <si>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</si>
  <si>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</si>
  <si>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</si>
  <si>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</si>
  <si>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</si>
  <si>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</si>
  <si>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</si>
  <si>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</si>
  <si>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</si>
  <si>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</si>
  <si>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</si>
  <si>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</si>
  <si>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</si>
  <si>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</si>
  <si>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</si>
  <si>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</si>
  <si>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</si>
  <si>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</si>
  <si>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</si>
  <si>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</si>
  <si>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</si>
  <si>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</si>
  <si>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</si>
  <si>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</si>
  <si>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</si>
  <si>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</si>
  <si>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</si>
  <si>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</si>
  <si>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</si>
  <si>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</si>
  <si>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</si>
  <si>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</si>
  <si>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</si>
  <si>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</si>
  <si>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</si>
  <si>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</si>
  <si>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</si>
  <si>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</si>
  <si>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</si>
  <si>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</si>
  <si>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</si>
  <si>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</si>
  <si>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</si>
  <si>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</si>
  <si>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</si>
  <si>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</si>
  <si>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</si>
  <si>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</si>
  <si>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</si>
  <si>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</si>
  <si>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</si>
  <si>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</si>
  <si>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</si>
  <si>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</si>
  <si>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</si>
  <si>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</si>
  <si>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</si>
  <si>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</si>
  <si>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</si>
  <si>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</si>
  <si>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</si>
  <si>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</si>
  <si>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</si>
  <si>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</si>
  <si>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</si>
  <si>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</si>
  <si>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</si>
  <si>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</si>
  <si>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</si>
  <si>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</si>
  <si>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</si>
  <si>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</si>
  <si>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</si>
  <si>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</si>
  <si>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</si>
  <si>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</si>
  <si>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</si>
  <si>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</si>
  <si>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</si>
  <si>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</si>
  <si>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</si>
  <si>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</si>
  <si>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</si>
  <si>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</si>
  <si>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</si>
  <si>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</si>
  <si>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</si>
  <si>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</si>
  <si>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</si>
  <si>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</si>
  <si>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</si>
  <si>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</si>
  <si>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</si>
  <si>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</si>
  <si>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</si>
  <si>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</si>
  <si>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</si>
  <si>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</si>
  <si>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</si>
  <si>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</si>
  <si>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</si>
  <si>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</si>
  <si>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</si>
  <si>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</si>
  <si>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</si>
  <si>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</si>
  <si>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</si>
  <si>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</si>
  <si>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</si>
  <si>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</si>
  <si>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</si>
  <si>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</si>
  <si>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</si>
  <si>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</si>
  <si>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</si>
  <si>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</si>
  <si>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</si>
  <si>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</si>
  <si>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</si>
  <si>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</si>
  <si>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</si>
  <si>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</si>
  <si>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</si>
  <si>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</si>
  <si>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</si>
  <si>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</si>
  <si>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</si>
  <si>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</si>
  <si>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</si>
  <si>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</si>
  <si>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</si>
  <si>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</si>
  <si>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</si>
  <si>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</si>
  <si>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</si>
  <si>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</si>
  <si>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</si>
  <si>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</si>
  <si>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</si>
  <si>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</si>
  <si>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</si>
  <si>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</si>
  <si>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</si>
  <si>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</si>
  <si>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</si>
  <si>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</si>
  <si>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</si>
  <si>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</si>
  <si>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</si>
  <si>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</si>
  <si>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</si>
  <si>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</si>
  <si>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</si>
  <si>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</si>
  <si>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</si>
  <si>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</si>
  <si>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</si>
  <si>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</si>
  <si>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</si>
  <si>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</si>
  <si>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</si>
  <si>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</si>
  <si>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</si>
  <si>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</si>
  <si>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</si>
  <si>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</si>
  <si>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</si>
  <si>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</si>
  <si>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</si>
  <si>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</si>
  <si>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</si>
  <si>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</si>
  <si>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</si>
  <si>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</si>
  <si>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</si>
  <si>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</si>
  <si>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</si>
  <si>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</si>
  <si>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</si>
  <si>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</si>
  <si>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</si>
  <si>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</si>
  <si>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</si>
  <si>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</si>
  <si>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</si>
  <si>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</si>
  <si>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</si>
  <si>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</si>
  <si>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</si>
  <si>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</si>
  <si>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</si>
  <si>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</si>
  <si>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</si>
  <si>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</si>
  <si>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</si>
  <si>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</si>
  <si>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</si>
  <si>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</si>
  <si>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</si>
  <si>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</si>
  <si>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</si>
  <si>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</si>
  <si>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</si>
  <si>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</si>
  <si>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</si>
  <si>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</si>
  <si>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</si>
  <si>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</si>
  <si>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</si>
  <si>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</si>
  <si>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</si>
  <si>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</si>
  <si>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</si>
  <si>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</si>
  <si>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</si>
  <si>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</si>
  <si>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</si>
  <si>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</si>
  <si>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</si>
  <si>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</si>
  <si>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</si>
  <si>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</si>
  <si>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</si>
  <si>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</si>
  <si>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</si>
  <si>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</si>
  <si>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</si>
  <si>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</si>
  <si>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</si>
  <si>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</si>
  <si>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</si>
  <si>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</si>
  <si>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</si>
  <si>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</si>
  <si>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</si>
  <si>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</si>
  <si>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</si>
  <si>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</si>
  <si>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</si>
  <si>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</si>
  <si>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</si>
  <si>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</si>
  <si>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</si>
  <si>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</si>
  <si>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</si>
  <si>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</si>
  <si>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</si>
  <si>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</si>
  <si>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</si>
  <si>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</si>
  <si>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</si>
  <si>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</si>
  <si>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</si>
  <si>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</si>
  <si>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</si>
  <si>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</si>
  <si>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</si>
  <si>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</si>
  <si>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</si>
  <si>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</si>
  <si>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</si>
  <si>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</si>
  <si>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</si>
  <si>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</si>
  <si>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</si>
  <si>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</si>
  <si>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</si>
  <si>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</si>
  <si>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</si>
  <si>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</si>
  <si>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</si>
  <si>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</si>
  <si>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</si>
  <si>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</si>
  <si>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</si>
  <si>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</si>
  <si>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</si>
  <si>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</si>
  <si>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</si>
  <si>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</si>
  <si>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</si>
  <si>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</si>
  <si>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</si>
  <si>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</si>
  <si>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</si>
  <si>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</si>
  <si>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</si>
  <si>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</si>
  <si>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</si>
  <si>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</si>
  <si>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</si>
  <si>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</si>
  <si>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</si>
  <si>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</si>
  <si>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</si>
  <si>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</si>
  <si>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</si>
  <si>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</si>
  <si>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</si>
  <si>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</si>
  <si>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</si>
  <si>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</si>
  <si>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</si>
  <si>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</si>
  <si>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</si>
  <si>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</si>
  <si>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</si>
  <si>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</si>
  <si>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</si>
  <si>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</si>
  <si>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</si>
  <si>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</si>
  <si>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</si>
  <si>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</si>
  <si>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</si>
  <si>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</si>
  <si>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</si>
  <si>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</si>
  <si>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</si>
  <si>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</si>
  <si>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</si>
  <si>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</si>
  <si>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</si>
  <si>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</si>
  <si>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</si>
  <si>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</si>
  <si>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</si>
  <si>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</si>
  <si>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</si>
  <si>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</si>
  <si>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</si>
  <si>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</si>
  <si>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</si>
  <si>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</si>
  <si>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</si>
  <si>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</si>
  <si>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</si>
  <si>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</si>
  <si>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</si>
  <si>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</si>
  <si>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</si>
  <si>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</si>
  <si>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</si>
  <si>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</si>
  <si>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</si>
  <si>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</si>
  <si>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</si>
  <si>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</si>
  <si>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</si>
  <si>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</si>
  <si>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</si>
  <si>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</si>
  <si>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</si>
  <si>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</si>
  <si>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</si>
  <si>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</si>
  <si>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</si>
  <si>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</si>
  <si>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</si>
  <si>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</si>
  <si>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</si>
  <si>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</si>
  <si>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</si>
  <si>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</si>
  <si>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</si>
  <si>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</si>
  <si>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</si>
  <si>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</si>
  <si>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</si>
  <si>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</si>
  <si>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</si>
  <si>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</si>
  <si>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</si>
  <si>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</si>
  <si>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</si>
  <si>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</si>
  <si>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</si>
  <si>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</si>
  <si>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</si>
  <si>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</si>
  <si>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</si>
  <si>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</si>
  <si>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</si>
  <si>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</si>
  <si>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</si>
  <si>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</si>
  <si>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</si>
  <si>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</si>
  <si>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</si>
  <si>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</si>
  <si>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</si>
  <si>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</si>
  <si>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</si>
  <si>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</si>
  <si>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</si>
  <si>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</si>
  <si>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</si>
  <si>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</si>
  <si>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</si>
  <si>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</si>
  <si>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</si>
  <si>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</si>
  <si>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</si>
  <si>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</si>
  <si>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</si>
  <si>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</si>
  <si>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</si>
  <si>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</si>
  <si>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</si>
  <si>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</si>
  <si>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</si>
  <si>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</si>
  <si>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</si>
  <si>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</si>
  <si>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</si>
  <si>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</si>
  <si>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</si>
  <si>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</si>
  <si>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</si>
  <si>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</si>
  <si>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</si>
  <si>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</si>
  <si>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</si>
  <si>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</si>
  <si>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</si>
  <si>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</si>
  <si>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</si>
  <si>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</si>
  <si>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</si>
  <si>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</si>
  <si>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</si>
  <si>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</si>
  <si>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</si>
  <si>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</si>
  <si>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</si>
  <si>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</si>
  <si>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</si>
  <si>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</si>
  <si>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</si>
  <si>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</si>
  <si>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</si>
  <si>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</si>
  <si>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</si>
  <si>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</si>
  <si>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</si>
  <si>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</si>
  <si>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</si>
  <si>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</si>
  <si>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</si>
  <si>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</si>
  <si>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</si>
  <si>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</si>
  <si>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</si>
  <si>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</si>
  <si>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</si>
  <si>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</si>
  <si>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</si>
  <si>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</si>
  <si>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</si>
  <si>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</si>
  <si>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</si>
  <si>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</si>
  <si>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</si>
  <si>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</si>
  <si>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</si>
  <si>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</si>
  <si>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</si>
  <si>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</si>
  <si>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</si>
  <si>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</si>
  <si>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</si>
  <si>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</si>
  <si>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</si>
  <si>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</si>
  <si>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</si>
  <si>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</si>
  <si>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</si>
  <si>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</si>
  <si>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</si>
  <si>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</si>
  <si>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</si>
  <si>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</si>
  <si>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</si>
  <si>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</si>
  <si>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</si>
  <si>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</si>
  <si>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</si>
  <si>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</si>
  <si>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</si>
  <si>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</si>
  <si>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</si>
  <si>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</si>
  <si>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</si>
  <si>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</si>
  <si>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</si>
  <si>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</si>
  <si>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</si>
  <si>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</si>
  <si>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</si>
  <si>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</si>
  <si>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</si>
  <si>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</si>
  <si>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</si>
  <si>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</si>
  <si>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</si>
  <si>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</si>
  <si>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</si>
  <si>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</si>
  <si>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</si>
  <si>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</si>
  <si>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</si>
  <si>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</si>
  <si>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</si>
  <si>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</si>
  <si>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</si>
  <si>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</si>
  <si>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</si>
  <si>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</si>
  <si>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</si>
  <si>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</si>
  <si>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</si>
  <si>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</si>
  <si>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</si>
  <si>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</si>
  <si>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</si>
  <si>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</si>
  <si>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</si>
  <si>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</si>
  <si>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</si>
  <si>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</si>
  <si>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</si>
  <si>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</si>
  <si>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</si>
  <si>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</si>
  <si>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</si>
  <si>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</si>
  <si>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</si>
  <si>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</si>
  <si>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</si>
  <si>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</si>
  <si>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</si>
  <si>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</si>
  <si>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</si>
  <si>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</si>
  <si>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</si>
  <si>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</si>
  <si>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</si>
  <si>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</si>
  <si>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</si>
  <si>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</si>
  <si>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</si>
  <si>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</si>
  <si>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</si>
  <si>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</si>
  <si>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</si>
  <si>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</si>
  <si>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</si>
  <si>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</si>
  <si>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</si>
  <si>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</si>
  <si>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</si>
  <si>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</si>
  <si>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</si>
  <si>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</si>
  <si>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</si>
  <si>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</si>
  <si>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</si>
  <si>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</si>
  <si>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</si>
  <si>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</si>
  <si>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</si>
  <si>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</si>
  <si>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</si>
  <si>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</si>
  <si>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</si>
  <si>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</si>
  <si>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</si>
  <si>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</si>
  <si>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</si>
  <si>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</si>
  <si>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</si>
  <si>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</si>
  <si>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</si>
  <si>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</si>
  <si>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</si>
  <si>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</si>
  <si>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</si>
  <si>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</si>
  <si>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</si>
  <si>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</si>
  <si>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</si>
  <si>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</si>
  <si>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</si>
  <si>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</si>
  <si>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</si>
  <si>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</si>
  <si>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</si>
  <si>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</si>
  <si>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</si>
  <si>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</si>
  <si>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</si>
  <si>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</si>
  <si>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</si>
  <si>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</si>
  <si>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</si>
  <si>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</si>
  <si>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</si>
  <si>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</si>
  <si>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</si>
  <si>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</si>
  <si>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</si>
  <si>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</si>
  <si>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</si>
  <si>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</si>
  <si>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</si>
  <si>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</si>
  <si>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</si>
  <si>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</si>
  <si>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</si>
  <si>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</si>
  <si>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</si>
  <si>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</si>
  <si>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</si>
  <si>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</si>
  <si>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</si>
  <si>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</si>
  <si>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</si>
  <si>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</si>
  <si>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</si>
  <si>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</si>
  <si>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</si>
  <si>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</si>
  <si>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</si>
  <si>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</si>
  <si>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</si>
  <si>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</si>
  <si>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</si>
  <si>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</si>
  <si>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</si>
  <si>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</si>
  <si>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</si>
  <si>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</si>
  <si>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</si>
  <si>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</si>
  <si>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</si>
  <si>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</si>
  <si>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</si>
  <si>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</si>
  <si>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</si>
  <si>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</si>
  <si>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</si>
  <si>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</si>
  <si>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</si>
  <si>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</si>
  <si>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</si>
  <si>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</si>
  <si>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</si>
  <si>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</si>
  <si>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</si>
  <si>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</si>
  <si>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</si>
  <si>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</si>
  <si>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</si>
  <si>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</si>
  <si>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</si>
  <si>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</si>
  <si>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</si>
  <si>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</si>
  <si>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</si>
  <si>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</si>
  <si>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</si>
  <si>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</si>
  <si>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</si>
  <si>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</si>
  <si>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</si>
  <si>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</si>
  <si>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</si>
  <si>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</si>
  <si>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</si>
  <si>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</si>
  <si>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</si>
  <si>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</si>
  <si>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</si>
  <si>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</si>
  <si>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</si>
  <si>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</si>
  <si>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</si>
  <si>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</si>
  <si>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</si>
  <si>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</si>
  <si>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</si>
  <si>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</si>
  <si>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</si>
  <si>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</si>
  <si>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</si>
  <si>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</si>
  <si>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</si>
  <si>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</si>
  <si>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</si>
  <si>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</si>
  <si>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</si>
  <si>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</si>
  <si>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</si>
  <si>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</si>
  <si>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</si>
  <si>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</si>
  <si>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</si>
  <si>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</si>
  <si>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</si>
  <si>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</si>
  <si>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</si>
  <si>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</si>
  <si>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</si>
  <si>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</si>
  <si>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</si>
  <si>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</si>
  <si>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</si>
  <si>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</si>
  <si>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</si>
  <si>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</si>
  <si>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</si>
  <si>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</si>
  <si>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</si>
  <si>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</si>
  <si>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</si>
  <si>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</si>
  <si>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</si>
  <si>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</si>
  <si>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</si>
  <si>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</si>
  <si>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</si>
  <si>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</si>
  <si>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</si>
  <si>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</si>
  <si>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</si>
  <si>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</si>
  <si>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</si>
  <si>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</si>
  <si>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</si>
  <si>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</si>
  <si>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</si>
  <si>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</si>
  <si>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</si>
  <si>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</si>
  <si>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</si>
  <si>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</si>
  <si>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</si>
  <si>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</si>
  <si>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</si>
  <si>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</si>
  <si>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</si>
  <si>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</si>
  <si>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</si>
  <si>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</si>
  <si>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</si>
  <si>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</si>
  <si>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</si>
  <si>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</si>
  <si>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</si>
  <si>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</si>
  <si>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</si>
  <si>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</si>
  <si>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</si>
  <si>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</si>
  <si>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</si>
  <si>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</si>
  <si>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</si>
  <si>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</si>
  <si>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</si>
  <si>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</si>
  <si>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</si>
  <si>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</si>
  <si>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</si>
  <si>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</si>
  <si>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</si>
  <si>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</si>
  <si>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</si>
  <si>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</si>
  <si>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</si>
  <si>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</si>
  <si>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</si>
  <si>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</si>
  <si>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</si>
  <si>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</si>
  <si>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</si>
  <si>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</si>
  <si>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</si>
  <si>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</si>
  <si>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</si>
  <si>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</si>
  <si>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</si>
  <si>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</si>
  <si>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</si>
  <si>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</si>
  <si>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</si>
  <si>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</si>
  <si>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</si>
  <si>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</si>
  <si>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</si>
  <si>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</si>
  <si>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</si>
  <si>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</si>
  <si>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</si>
  <si>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</si>
  <si>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</si>
  <si>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</si>
  <si>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</si>
  <si>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</si>
  <si>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</si>
  <si>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</si>
  <si>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</si>
  <si>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</si>
  <si>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</si>
  <si>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</si>
  <si>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</si>
  <si>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</si>
  <si>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</si>
  <si>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</si>
  <si>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</si>
  <si>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</si>
  <si>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</si>
  <si>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</si>
  <si>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</si>
  <si>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</si>
  <si>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</si>
  <si>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</si>
  <si>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</si>
  <si>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</si>
  <si>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</si>
  <si>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</si>
  <si>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</si>
  <si>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</si>
  <si>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</si>
  <si>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</si>
  <si>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</si>
  <si>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</si>
  <si>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</si>
  <si>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</si>
  <si>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</si>
  <si>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</si>
  <si>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</si>
  <si>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</si>
  <si>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</si>
  <si>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</si>
  <si>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</si>
  <si>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</si>
  <si>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</si>
  <si>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</si>
  <si>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</si>
  <si>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</si>
  <si>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</si>
  <si>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</si>
  <si>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</si>
  <si>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</si>
  <si>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</si>
  <si>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</si>
  <si>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</si>
  <si>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</si>
  <si>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</si>
  <si>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</si>
  <si>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</si>
  <si>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</si>
  <si>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</si>
  <si>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</si>
  <si>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</si>
  <si>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</si>
  <si>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</si>
  <si>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</si>
  <si>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</si>
  <si>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</si>
  <si>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</si>
  <si>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</si>
  <si>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</si>
  <si>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</si>
  <si>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</si>
  <si>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</si>
  <si>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</si>
  <si>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</si>
  <si>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</si>
  <si>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</si>
  <si>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</si>
  <si>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</si>
  <si>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</si>
  <si>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</si>
  <si>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</si>
  <si>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</si>
  <si>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</si>
  <si>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</si>
  <si>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</si>
  <si>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</si>
  <si>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</si>
  <si>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</si>
  <si>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</si>
  <si>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</si>
  <si>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</si>
  <si>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</si>
  <si>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</si>
  <si>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</si>
  <si>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</si>
  <si>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</si>
  <si>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</si>
  <si>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</si>
  <si>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</si>
  <si>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</si>
  <si>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</si>
  <si>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</si>
  <si>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</si>
  <si>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</si>
  <si>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</si>
  <si>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</si>
  <si>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</si>
  <si>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</si>
  <si>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</si>
  <si>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</si>
  <si>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</si>
  <si>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</si>
  <si>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</si>
  <si>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</si>
  <si>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</si>
  <si>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</si>
  <si>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</si>
  <si>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</si>
  <si>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</si>
  <si>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</si>
  <si>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</si>
  <si>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</si>
  <si>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</si>
  <si>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</si>
  <si>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</si>
  <si>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</si>
  <si>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</si>
  <si>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</si>
  <si>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</si>
  <si>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</si>
  <si>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</si>
  <si>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</si>
  <si>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</si>
  <si>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</si>
  <si>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</si>
  <si>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</si>
  <si>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</si>
  <si>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</si>
  <si>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</si>
  <si>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</si>
  <si>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</si>
  <si>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</si>
  <si>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</si>
  <si>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</si>
  <si>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</si>
  <si>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</si>
  <si>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</si>
  <si>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</si>
  <si>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</si>
  <si>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</si>
  <si>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</si>
  <si>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</si>
  <si>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</si>
  <si>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</si>
  <si>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</si>
  <si>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</si>
  <si>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</si>
  <si>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</si>
  <si>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</si>
  <si>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</si>
  <si>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</si>
  <si>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</si>
  <si>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</si>
  <si>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</si>
  <si>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</si>
  <si>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</si>
  <si>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</si>
  <si>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</si>
  <si>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</si>
  <si>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</si>
  <si>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</si>
  <si>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</si>
  <si>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</si>
  <si>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</si>
  <si>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</si>
  <si>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</si>
  <si>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</si>
  <si>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</si>
  <si>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</si>
  <si>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</si>
  <si>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</si>
  <si>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</si>
  <si>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</si>
  <si>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</si>
  <si>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</si>
  <si>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</si>
  <si>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</si>
  <si>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</si>
  <si>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</si>
  <si>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</si>
  <si>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</si>
  <si>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</si>
  <si>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</si>
  <si>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</si>
  <si>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</si>
  <si>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</si>
  <si>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</si>
  <si>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</si>
  <si>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</si>
  <si>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</si>
  <si>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</si>
  <si>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</si>
  <si>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</si>
  <si>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</si>
  <si>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</si>
  <si>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</si>
  <si>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</si>
  <si>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</si>
  <si>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</si>
  <si>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</si>
  <si>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</si>
  <si>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</si>
  <si>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</si>
  <si>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</si>
  <si>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</si>
  <si>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</si>
  <si>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</si>
  <si>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</si>
  <si>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</si>
  <si>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</si>
  <si>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</si>
  <si>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</si>
  <si>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</si>
  <si>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</si>
  <si>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</si>
  <si>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</si>
  <si>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</si>
  <si>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</si>
  <si>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</si>
  <si>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</si>
  <si>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</si>
  <si>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</si>
  <si>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</si>
  <si>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</si>
  <si>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</si>
  <si>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</si>
  <si>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</si>
  <si>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</si>
  <si>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</si>
  <si>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</si>
  <si>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</si>
  <si>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</si>
  <si>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</si>
  <si>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</si>
  <si>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</si>
  <si>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</si>
  <si>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</si>
  <si>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</si>
  <si>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</si>
  <si>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</si>
  <si>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</si>
  <si>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</si>
  <si>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</si>
  <si>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</si>
  <si>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</si>
  <si>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</si>
  <si>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</si>
  <si>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</si>
  <si>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</si>
  <si>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</si>
  <si>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</si>
  <si>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</si>
  <si>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</si>
  <si>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</si>
  <si>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</si>
  <si>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</si>
  <si>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</si>
  <si>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</si>
  <si>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</si>
  <si>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</si>
  <si>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</si>
  <si>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</si>
  <si>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</si>
  <si>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</si>
  <si>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</si>
  <si>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</si>
  <si>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</si>
  <si>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</si>
  <si>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</si>
  <si>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</si>
  <si>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</si>
  <si>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</si>
  <si>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</si>
  <si>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</si>
  <si>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</si>
  <si>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</si>
  <si>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</si>
  <si>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</si>
  <si>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</si>
  <si>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</si>
  <si>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</si>
  <si>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</si>
  <si>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</si>
  <si>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</si>
  <si>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</si>
  <si>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</si>
  <si>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</si>
  <si>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</si>
  <si>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</si>
  <si>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</si>
  <si>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</si>
  <si>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</si>
  <si>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</si>
  <si>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</si>
  <si>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</si>
  <si>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</si>
  <si>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</si>
  <si>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</si>
  <si>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</si>
  <si>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</si>
  <si>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</si>
  <si>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</si>
  <si>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</si>
  <si>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</si>
  <si>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</si>
  <si>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</si>
  <si>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</si>
  <si>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</si>
  <si>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</si>
  <si>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</si>
  <si>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</si>
  <si>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PCM-20251028-00000975</t>
  </si>
  <si>
    <t xml:space="preserve">Restored by PG </t>
  </si>
  <si>
    <t xml:space="preserve"> PCM-20250215-00000830 </t>
  </si>
  <si>
    <t>LTE site still down and  site located in aramco area access issue need special permission</t>
  </si>
  <si>
    <t>PCM-20251028-00001142</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</si>
  <si>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</si>
  <si>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</si>
  <si>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</si>
  <si>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</si>
  <si>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</si>
  <si>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</si>
  <si>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</si>
  <si>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PCM-20251028-00001071</t>
  </si>
  <si>
    <t xml:space="preserve">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</si>
</sst>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8" totalsRowShown="0" headerRowDxfId="174" dataDxfId="173" headerRowBorderDxfId="171" tableBorderDxfId="172" totalsRowBorderDxfId="170">
  <autoFilter ref="A1:L4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0" totalsRowShown="0" headerRowDxfId="157" dataDxfId="156" headerRowBorderDxfId="154" tableBorderDxfId="155" totalsRowBorderDxfId="153">
  <autoFilter ref="A1:CJ20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7" totalsRowShown="0" headerRowDxfId="48" dataDxfId="47" headerRowBorderDxfId="45" tableBorderDxfId="46" totalsRowBorderDxfId="44">
  <autoFilter ref="A1:L18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8"/>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295.65648333333229</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45958.604909259258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45958.604909259258</v>
      </c>
      <c r="H4" s="136"/>
      <c r="I4" s="134" t="str">
        <f>IFERROR(VLOOKUP(D4,DB!A:F,6,0),"")</f>
        <v/>
      </c>
      <c r="J4" s="134" t="str">
        <f>IFERROR(VLOOKUP(D4,DB!A:G,7,0),"")</f>
        <v/>
      </c>
      <c r="K4" s="138"/>
      <c r="L4" s="139" t="str">
        <f>IFERROR(VLOOKUP(D4,DB!A:I,9,0),"")</f>
        <v/>
      </c>
    </row>
    <row r="5" spans="1:15" ht="15" customHeight="1">
      <c r="A5" s="133"/>
      <c r="B5" s="134" t="str">
        <f>IFERROR(VLOOKUP(D5,DB!A:K,11,0),"")</f>
        <v/>
      </c>
      <c r="C5" s="134"/>
      <c r="D5" s="138"/>
      <c r="E5" s="135"/>
      <c r="F5" s="136"/>
      <c r="G5" s="137">
        <f ca="1">IFERROR(NOW()-F5,"")</f>
        <v>45958.604909259258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45958.604909259258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45958.604909259258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45958.604909259258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45958.604909259258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45958.604909259258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45958.604909259258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45958.604909259258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45958.604909259258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45958.604909259258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45958.604909259258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45958.604909259258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45958.604909259258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45958.604909259258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45958.604909259258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45958.604909259258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45958.604909259258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45958.604909259258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45958.604909259258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45958.604909259258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45958.604909259258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45958.604909259258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45958.604909259258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45958.604909259258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45958.604909259258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45958.604909259258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45958.604909259258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45958.604909259258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45958.604909259258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45958.604909259258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45958.604909259258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45958.604909259258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45958.604909259258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45958.604909259258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45958.604909259258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45958.604909259258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45958.604909259258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45958.604909259258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45958.604909259258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45958.604909259258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45958.604909259258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45958.604909259258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45958.604909259258</v>
      </c>
      <c r="H47" s="136"/>
      <c r="I47" s="134" t="str">
        <f>IFERROR(VLOOKUP(D47,DB!A:F,6,0),"")</f>
        <v/>
      </c>
      <c r="J47" s="134" t="str">
        <f>IFERROR(VLOOKUP(D47,DB!A:G,7,0),"")</f>
        <v/>
      </c>
      <c r="K47" s="138"/>
      <c r="L47" s="139" t="str">
        <f>IFERROR(VLOOKUP(D47,DB!A:I,9,0),"")</f>
        <v/>
      </c>
    </row>
    <row r="48" spans="1:12" ht="15" customHeight="1">
      <c r="A48" s="145"/>
      <c r="B48" s="146" t="str">
        <f>IFERROR(VLOOKUP(D48,DB!A:K,11,0),"")</f>
        <v/>
      </c>
      <c r="C48" s="146"/>
      <c r="D48" s="146"/>
      <c r="E48" s="147"/>
      <c r="F48" s="148"/>
      <c r="G48" s="149">
        <f ca="1">IFERROR(NOW()-F48,"")</f>
        <v>45958.604909259258</v>
      </c>
      <c r="H48" s="148"/>
      <c r="I48" s="146" t="str">
        <f>IFERROR(VLOOKUP(D48,DB!A:F,6,0),"")</f>
        <v/>
      </c>
      <c r="J48" s="146" t="str">
        <f>IFERROR(VLOOKUP(D48,DB!A:G,7,0),"")</f>
        <v/>
      </c>
      <c r="K48" s="150"/>
      <c r="L48" s="151" t="str">
        <f>IFERROR(VLOOKUP(D48,DB!A:I,9,0),"")</f>
        <v/>
      </c>
    </row>
  </sheetData>
  <customSheetViews>
    <customSheetView guid="{F6042A99-DD27-4453-835D-0834D95730CC}" filter="1" showAutoFilter="1">
      <pageMargins left="0" right="0" top="0" bottom="0" header="0" footer="0"/>
      <autoFilter ref="B1:M1" xr:uid="{81567B53-EEAD-4F0A-81E4-04E88D5E1023}"/>
    </customSheetView>
  </customSheetViews>
  <dataValidations count="2">
    <dataValidation allowBlank="1" showInputMessage="1" showErrorMessage="1" sqref="E1" xr:uid="{5DBA255D-CDD9-49FB-AD3C-AF70AB4EE696}"/>
    <dataValidation type="list" allowBlank="1" showInputMessage="1" showErrorMessage="1" sqref="E2:E4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0"/>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133.60507129629696</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22875</v>
      </c>
      <c r="E4" s="114" t="s">
        <v>38998</v>
      </c>
      <c r="F4" s="115">
        <v>45958.478877314818</v>
      </c>
      <c r="G4" s="116">
        <f ca="1">IFERROR(NOW()-F4,"-")</f>
        <v>0.12603194444091059</v>
      </c>
      <c r="H4" s="115">
        <v>45958.473321759258</v>
      </c>
      <c r="I4" s="18" t="str">
        <f>IFERROR(VLOOKUP(D4,DB!A:F,6,0),"")</f>
        <v>SCECO</v>
      </c>
      <c r="J4" s="18" t="str">
        <f>IFERROR(VLOOKUP(D4,DB!A:G,7,0),"")</f>
        <v>Dead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45958.604909259258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45958.604909259258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45958.604909259258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45958.604909259258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30402</v>
      </c>
      <c r="E9" s="114"/>
      <c r="F9" s="115"/>
      <c r="G9" s="116">
        <f ca="1">IFERROR(NOW()-F9,"-")</f>
        <v>45958.604909259258</v>
      </c>
      <c r="H9" s="115"/>
      <c r="I9" s="18" t="str">
        <f>IFERROR(VLOOKUP(D9,DB!A:F,6,0),"")</f>
        <v>SCECO</v>
      </c>
      <c r="J9" s="18" t="str">
        <f>IFERROR(VLOOKUP(D9,DB!A:G,7,0),"")</f>
        <v>In progress</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45958.604909259258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45958.604909259258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45958.604909259258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45958.604909259258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45958.604909259258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45958.604909259258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45958.604909259258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45958.604909259258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45958.604909259258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45958.604909259258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45958.604909259258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45958.604909259258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45958.604909259258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45958.604909259258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45958.604909259258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45958.604909259258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45958.604909259258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45958.604909259258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45958.604909259258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45958.604909259258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45958.604909259258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45958.604909259258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45958.604909259258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45958.604909259258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45958.604909259258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45958.604909259258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45958.604909259258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45958.604909259258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45958.604909259258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45958.604909259258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45958.604909259258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45958.604909259258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45958.604909259258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45958.604909259258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45958.604909259258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45958.604909259258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45958.604909259258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45958.604909259258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45958.604909259258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45958.604909259258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45958.604909259258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45958.604909259258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45958.604909259258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45958.604909259258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45958.604909259258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45958.604909259258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61"/>
      <c r="B56" s="162" t="str">
        <f>IFERROR(VLOOKUP(D56,DB!A:K,11,0),"")</f>
        <v/>
      </c>
      <c r="C56" s="162"/>
      <c r="D56" s="162"/>
      <c r="E56" s="163"/>
      <c r="F56" s="164"/>
      <c r="G56" s="165">
        <f ca="1">IFERROR(NOW()-F56,"-")</f>
        <v>45958.604909259258</v>
      </c>
      <c r="H56" s="164"/>
      <c r="I56" s="162" t="str">
        <f>IFERROR(VLOOKUP(D56,DB!A:F,6,0),"")</f>
        <v/>
      </c>
      <c r="J56" s="162" t="str">
        <f>IFERROR(VLOOKUP(D56,DB!A:G,7,0),"")</f>
        <v/>
      </c>
      <c r="K56" s="166"/>
      <c r="L56" s="162" t="str">
        <f>IFERROR(VLOOKUP(D56,DB!A:I,9,0),"")</f>
        <v/>
      </c>
      <c r="M56" s="162"/>
      <c r="N56" s="162"/>
      <c r="O56" s="162"/>
      <c r="P56" s="162"/>
      <c r="Q56" s="162"/>
      <c r="R56" s="162"/>
      <c r="S56" s="162"/>
      <c r="T56" s="162"/>
      <c r="U56" s="162"/>
      <c r="V56" s="162"/>
      <c r="W56" s="162"/>
      <c r="X56" s="162"/>
      <c r="Y56" s="162"/>
      <c r="Z56" s="162"/>
      <c r="AA56" s="162"/>
      <c r="AB56" s="162"/>
      <c r="AC56" s="162"/>
      <c r="AD56" s="162"/>
      <c r="AE56" s="162"/>
      <c r="AF56" s="162"/>
      <c r="AG56" s="162"/>
      <c r="AH56" s="162"/>
      <c r="AI56" s="162"/>
      <c r="AJ56" s="162"/>
      <c r="AK56" s="162"/>
      <c r="AL56" s="162"/>
      <c r="AM56" s="162"/>
      <c r="AN56" s="162"/>
      <c r="AO56" s="162"/>
      <c r="AP56" s="162"/>
      <c r="AQ56" s="162"/>
      <c r="AR56" s="162"/>
      <c r="AS56" s="162"/>
      <c r="AT56" s="162"/>
      <c r="AU56" s="162"/>
      <c r="AV56" s="162"/>
      <c r="AW56" s="162"/>
      <c r="AX56" s="162"/>
      <c r="AY56" s="162"/>
      <c r="AZ56" s="162"/>
      <c r="BA56" s="162"/>
      <c r="BB56" s="162"/>
      <c r="BC56" s="162"/>
      <c r="BD56" s="162"/>
      <c r="BE56" s="162"/>
      <c r="BF56" s="162"/>
      <c r="BG56" s="162"/>
      <c r="BH56" s="162"/>
      <c r="BI56" s="162"/>
      <c r="BJ56" s="162"/>
      <c r="BK56" s="162"/>
      <c r="BL56" s="162"/>
      <c r="BM56" s="162"/>
      <c r="BN56" s="162"/>
      <c r="BO56" s="162"/>
      <c r="BP56" s="162"/>
      <c r="BQ56" s="162"/>
      <c r="BR56" s="162"/>
      <c r="BS56" s="162"/>
      <c r="BT56" s="162"/>
      <c r="BU56" s="162"/>
      <c r="BV56" s="162"/>
      <c r="BW56" s="162"/>
      <c r="BX56" s="162"/>
      <c r="BY56" s="162"/>
      <c r="BZ56" s="162"/>
      <c r="CA56" s="162"/>
      <c r="CB56" s="162"/>
      <c r="CC56" s="162"/>
      <c r="CD56" s="162"/>
      <c r="CE56" s="162"/>
      <c r="CF56" s="162"/>
      <c r="CG56" s="162"/>
      <c r="CH56" s="162"/>
      <c r="CI56" s="162"/>
      <c r="CJ56" s="167"/>
    </row>
    <row r="57" spans="1:88" ht="31.5" customHeight="1">
      <c r="A57" s="113"/>
      <c r="B57" s="18" t="str">
        <f>IFERROR(VLOOKUP(D57,DB!A:K,11,0),"")</f>
        <v/>
      </c>
      <c r="C57" s="18"/>
      <c r="D57" s="18"/>
      <c r="E57" s="114"/>
      <c r="F57" s="115"/>
      <c r="G57" s="116">
        <f ca="1">IFERROR(NOW()-F57,"-")</f>
        <v>45958.604909259258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45958.604909259258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45958.604909259258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45958.604909259258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45958.604909259258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45958.604909259258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45958.604909259258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45958.604909259258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45958.604909259258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45958.604909259258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45958.604909259258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45958.604909259258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45958.604909259258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45958.604909259258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45958.604909259258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45958.604909259258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45958.604909259258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45958.604909259258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45958.604909259258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45958.604909259258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45958.604909259258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45958.604909259258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45958.604909259258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45958.604909259258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45958.604909259258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45958.604909259258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45958.604909259258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45958.604909259258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45958.604909259258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45958.604909259258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45958.604909259258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45958.604909259258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45958.604909259258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45958.604909259258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45958.604909259258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45958.604909259258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45958.604909259258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45958.604909259258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45958.604909259258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45958.604909259258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45958.604909259258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45958.604909259258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45958.604909259258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45958.604909259258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45958.604909259258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45958.604909259258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45958.604909259258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45958.604909259258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45958.604909259258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45958.604909259258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45958.604909259258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45958.604909259258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45958.604909259258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45958.604909259258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45958.604909259258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45958.604909259258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45958.604909259258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45958.604909259258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45958.604909259258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45958.604909259258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45958.604909259258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45958.604909259258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45958.604909259258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45958.604909259258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45958.604909259258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45958.604909259258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45958.604909259258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45958.604909259258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45958.604909259258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45958.604909259258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45958.604909259258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45958.604909259258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45958.604909259258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45958.604909259258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45958.604909259258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45958.604909259258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45958.604909259258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45958.604909259258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45958.604909259258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45958.604909259258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45958.604909259258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45958.604909259258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45958.604909259258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45958.604909259258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45958.604909259258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45958.604909259258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45958.604909259258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45958.604909259258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45958.604909259258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45958.604909259258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45958.604909259258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45958.604909259258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45958.604909259258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45958.604909259258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45958.604909259258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45958.604909259258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45958.604909259258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45958.604909259258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45958.604909259258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45958.604909259258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45958.604909259258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45958.604909259258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45958.604909259258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45958.604909259258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45958.604909259258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45958.604909259258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45958.604909259258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45958.604909259258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45958.604909259258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45958.604909259258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45958.604909259258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45958.604909259258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45958.604909259258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45958.604909259258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45958.604909259258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45958.604909259258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45958.604909259258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45958.604909259258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45958.604909259258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45958.604909259258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45958.604909259258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45958.604909259258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45958.604909259258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45958.604909259258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45958.604909259258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45958.604909259258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45958.604909259258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45958.604909259258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45958.604909259258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45958.604909259258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45958.604909259258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45958.604909259258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45958.604909259258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45958.604909259258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45958.604909259258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45958.604909259258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45958.604909259258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45958.604909259258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45958.604909259258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45958.604909259258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45958.604909259258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45958.604909259258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45958.604909259258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61"/>
      <c r="B200" s="162" t="str">
        <f>IFERROR(VLOOKUP(D200,DB!A:K,11,0),"")</f>
        <v/>
      </c>
      <c r="C200" s="162"/>
      <c r="D200" s="162"/>
      <c r="E200" s="163"/>
      <c r="F200" s="164"/>
      <c r="G200" s="165">
        <f ca="1">IFERROR(NOW()-F200,"-")</f>
        <v>45958.604909259258</v>
      </c>
      <c r="H200" s="164"/>
      <c r="I200" s="162" t="str">
        <f>IFERROR(VLOOKUP(D200,DB!A:F,6,0),"")</f>
        <v/>
      </c>
      <c r="J200" s="162" t="str">
        <f>IFERROR(VLOOKUP(D200,DB!A:G,7,0),"")</f>
        <v/>
      </c>
      <c r="K200" s="166"/>
      <c r="L200" s="162" t="str">
        <f>IFERROR(VLOOKUP(D200,DB!A:I,9,0),"")</f>
        <v/>
      </c>
      <c r="M200" s="162"/>
      <c r="N200" s="162"/>
      <c r="O200" s="162"/>
      <c r="P200" s="162"/>
      <c r="Q200" s="162"/>
      <c r="R200" s="162"/>
      <c r="S200" s="162"/>
      <c r="T200" s="162"/>
      <c r="U200" s="162"/>
      <c r="V200" s="162"/>
      <c r="W200" s="162"/>
      <c r="X200" s="162"/>
      <c r="Y200" s="162"/>
      <c r="Z200" s="162"/>
      <c r="AA200" s="162"/>
      <c r="AB200" s="162"/>
      <c r="AC200" s="162"/>
      <c r="AD200" s="162"/>
      <c r="AE200" s="162"/>
      <c r="AF200" s="162"/>
      <c r="AG200" s="162"/>
      <c r="AH200" s="162"/>
      <c r="AI200" s="162"/>
      <c r="AJ200" s="162"/>
      <c r="AK200" s="162"/>
      <c r="AL200" s="162"/>
      <c r="AM200" s="162"/>
      <c r="AN200" s="162"/>
      <c r="AO200" s="162"/>
      <c r="AP200" s="162"/>
      <c r="AQ200" s="162"/>
      <c r="AR200" s="162"/>
      <c r="AS200" s="162"/>
      <c r="AT200" s="162"/>
      <c r="AU200" s="162"/>
      <c r="AV200" s="162"/>
      <c r="AW200" s="162"/>
      <c r="AX200" s="162"/>
      <c r="AY200" s="162"/>
      <c r="AZ200" s="162"/>
      <c r="BA200" s="162"/>
      <c r="BB200" s="162"/>
      <c r="BC200" s="162"/>
      <c r="BD200" s="162"/>
      <c r="BE200" s="162"/>
      <c r="BF200" s="162"/>
      <c r="BG200" s="162"/>
      <c r="BH200" s="162"/>
      <c r="BI200" s="162"/>
      <c r="BJ200" s="162"/>
      <c r="BK200" s="162"/>
      <c r="BL200" s="162"/>
      <c r="BM200" s="162"/>
      <c r="BN200" s="162"/>
      <c r="BO200" s="162"/>
      <c r="BP200" s="162"/>
      <c r="BQ200" s="162"/>
      <c r="BR200" s="162"/>
      <c r="BS200" s="162"/>
      <c r="BT200" s="162"/>
      <c r="BU200" s="162"/>
      <c r="BV200" s="162"/>
      <c r="BW200" s="162"/>
      <c r="BX200" s="162"/>
      <c r="BY200" s="162"/>
      <c r="BZ200" s="162"/>
      <c r="CA200" s="162"/>
      <c r="CB200" s="162"/>
      <c r="CC200" s="162"/>
      <c r="CD200" s="162"/>
      <c r="CE200" s="162"/>
      <c r="CF200" s="162"/>
      <c r="CG200" s="162"/>
      <c r="CH200" s="162"/>
      <c r="CI200" s="162"/>
      <c r="CJ200" s="167"/>
    </row>
  </sheetData>
  <dataValidations count="2">
    <dataValidation allowBlank="1" showInputMessage="1" showErrorMessage="1" sqref="E1" xr:uid="{4D935161-CDD3-4592-B877-3FB59C99E142}"/>
    <dataValidation type="list" allowBlank="1" showInputMessage="1" showErrorMessage="1" sqref="E3:E20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45958.604909259258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45958.604909259258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45958.604909259258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45958.604909259258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45958.604909259258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45958.604909259258</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45958.604909259258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45958.604909259258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45958.604909259258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45958.604909259258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45958.604909259258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45958.604909259258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45958.604909259258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45958.604909259258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45958.604909259258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45958.604909259258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45958.604909259258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45958.604909259258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45958.604909259258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45958.604909259258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45958.604909259258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45958.604909259258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45958.604909259258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45958.604909259258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45958.604909259258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45958.604909259258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45958.604909259258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45958.604909259258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45958.604909259258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45958.604909259258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45958.604909259258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45958.604909259258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45958.604909259258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45958.604909259258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45958.604909259258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45958.604909259258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45958.604909259258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45958.604909259258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45958.604909259258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45958.604909259258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45958.604909259258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45958.604909259258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45958.604909259258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45958.604909259258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45958.604909259258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45958.604909259258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45958.604909259258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45958.604909259258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45958.604909259258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45958.604909259258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45958.604909259258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45958.604909259258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45958.604909259258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45958.604909259258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45958.604909259258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45958.604909259258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45958.604909259258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45958.604909259258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45958.604909259258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45958.604909259258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45958.604909259258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45958.604909259258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45958.604909259258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45958.604909259258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45958.604909259258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45958.604909259258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45958.604909259258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45958.604909259258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45958.604909259258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45958.604909259258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45958.604909259258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45958.604909259258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45958.604909259258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45958.604909259258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45958.604909259258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45958.604909259258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45958.604909259258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45958.604909259258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45958.604909259258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45958.604909259258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45958.604909259258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45958.604909259258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45958.604909259258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45958.604909259258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45958.604909259258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45958.604909259258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45958.604909259258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45958.604909259258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45958.604909259258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45958.604909259258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45958.604909259258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45958.604909259258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45958.604909259258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45958.604909259258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45958.604909259258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45958.604909259258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45958.604909259258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45958.604909259258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45958.604909259258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45958.604909259258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45958.604909259258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45958.604909259258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45958.604909259258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45958.604909259258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45958.604909259258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45958.604909259258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45958.604909259258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45958.604909259258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45958.604909259258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45958.604909259258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45958.604909259258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45958.604909259258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45958.604909259258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45958.604909259258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45958.604909259258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45958.604909259258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45958.604909259258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45958.604909259258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45958.604909259258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45958.604909259258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45958.604909259258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45958.604909259258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45958.604909259258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45958.604909259258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45958.604909259258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45958.604909259258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45958.604909259258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45958.604909259258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45958.604909259258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45958.604909259258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45958.604909259258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45958.604909259258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45958.604909259258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45958.604909259258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45958.604909259258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45958.604909259258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45958.604909259258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45958.604909259258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45958.604909259258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45958.604909259258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45958.604909259258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45958.604909259258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45958.604909259258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45958.604909259258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45958.604909259258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45958.604909259258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45958.604909259258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45958.604909259258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45958.604909259258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45958.604909259258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45958.604909259258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45958.604909259258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45958.604909259258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45958.604909259258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45958.604909259258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45958.604909259258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45958.604909259258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45958.604909259258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45958.604909259258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45958.604909259258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45958.604909259258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45958.604909259258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45958.604909259258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45958.604909259258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45958.604909259258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45958.604909259258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45958.604909259258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45958.604909259258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45958.604909259258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45958.604909259258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45958.604909259258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45958.604909259258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45958.604909259258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45958.604909259258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45958.604909259258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45958.604909259258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45958.604909259258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45958.604909259258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45958.604909259258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45958.604909259258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45958.604909259258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45958.604909259258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45958.604909259258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45958.604909259258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45958.604909259258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45958.604909259258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45958.604909259258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45958.604909259258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45958.604909259258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45958.604909259258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45958.604909259258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45958.604909259258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45958.604909259258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45958.604909259258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45958.604909259258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45958.604909259258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45958.604909259258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45958.604909259258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45958.604909259258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45958.604909259258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45958.604909259258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45958.604909259258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45958.604909259258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45958.604909259258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45958.604909259258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45958.604909259258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45958.604909259258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45958.604909259258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45958.604909259258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45958.604909259258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45958.604909259258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45958.604909259258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45958.604909259258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45958.604909259258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45958.604909259258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45958.604909259258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45958.604909259258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45958.604909259258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45958.604909259258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45958.604909259258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45958.604909259258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45958.604909259258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45958.604909259258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45958.604909259258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45958.604909259258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45958.604909259258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45958.604909259258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45958.604909259258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45958.604909259258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45958.604909259258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45958.604909259258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45958.604909259258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45958.604909259258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45958.604909259258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45958.604909259258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45958.604909259258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45958.604909259258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45958.604909259258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45958.604909259258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45958.604909259258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45958.604909259258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45958.604909259258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45958.604909259258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45958.604909259258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45958.604909259258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45958.604909259258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45958.604909259258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45958.604909259258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45958.604909259258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45958.604909259258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45958.604909259258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45958.604909259258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45958.604909259258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45958.604909259258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45958.604909259258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45958.604909259258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45958.604909259258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45958.604909259258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45958.604909259258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45958.604909259258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45958.604909259258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45958.604909259258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45958.604909259258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45958.604909259258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45958.604909259258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45958.604909259258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45958.604909259258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45958.604909259258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45958.604909259258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45958.604909259258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45958.604909259258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45958.604909259258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45958.604909259258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45958.604909259258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45958.604909259258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45958.604909259258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45958.604909259258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45958.604909259258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45958.604909259258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45958.604909259258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45958.604909259258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45958.604909259258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45958.604909259258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45958.604909259258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45958.604909259258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45958.604909259258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45958.604909259258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45958.604909259258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45958.604909259258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45958.604909259258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45958.604909259258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45958.604909259258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45958.604909259258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45958.604909259258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45958.604909259258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45958.604909259258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45958.604909259258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45958.604909259258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45958.604909259258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45958.604909259258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45958.604909259258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45958.604909259258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45958.604909259258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45958.604909259258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45958.604909259258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45958.604909259258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45958.604909259258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45958.604909259258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45958.604909259258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45958.604909259258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45958.604909259258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45958.604909259258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45958.604909259258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45958.604909259258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45958.604909259258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45958.604909259258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45958.604909259258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45958.604909259258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45958.604909259258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45958.604909259258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45958.604909259258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45958.604909259258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45958.604909259258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45958.604909259258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45958.604909259258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45958.604909259258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45958.604909259258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45958.604909259258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45958.604909259258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45958.604909259258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45958.604909259258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45958.604909259258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45958.604909259258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45958.604909259258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45958.604909259258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45958.604909259258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45958.604909259258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45958.604909259258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45958.604909259258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45958.604909259258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45958.604909259258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45958.604909259258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45958.604909259258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45958.604909259258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45958.604909259258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45958.604909259258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45958.604909259258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45958.604909259258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45958.604909259258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45958.604909259258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45958.604909259258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45958.604909259258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45958.604909259258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45958.604909259258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45958.604909259258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45958.604909259258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45958.604909259258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45958.604909259258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45958.604909259258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45958.604909259258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45958.604909259258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45958.604909259258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45958.604909259258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45958.604909259258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45958.604909259258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45958.604909259258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45958.604909259258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45958.604909259258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45958.604909259258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45958.604909259258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45958.604909259258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45958.604909259258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45958.604909259258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45958.604909259258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45958.604909259258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45958.604909259258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45958.604909259258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45958.604909259258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45958.604909259258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45958.604909259258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45958.604909259258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45958.604909259258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45958.604909259258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45958.604909259258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45958.604909259258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45958.604909259258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45958.604909259258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45958.604909259258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45958.604909259258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45958.604909259258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45958.604909259258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45958.604909259258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45958.604909259258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45958.604909259258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45958.604909259258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45958.604909259258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45958.604909259258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45958.604909259258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45958.604909259258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45958.604909259258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45958.604909259258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45958.604909259258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45958.604909259258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45958.604909259258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45958.604909259258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45958.604909259258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45958.604909259258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45958.604909259258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45958.604909259258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45958.604909259258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45958.604909259258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45958.604909259258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45958.604909259258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45958.604909259258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45958.604909259258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45958.604909259258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45958.604909259258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45958.604909259258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45958.604909259258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45958.604909259258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45958.604909259258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45958.604909259258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45958.604909259258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45958.604909259258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45958.604909259258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45958.604909259258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45958.604909259258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45958.604909259258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45958.604909259258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45958.604909259258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45958.604909259258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45958.604909259258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45958.604909259258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45958.604909259258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45958.604909259258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45958.604909259258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45958.604909259258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45958.604909259258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45958.604909259258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45958.604909259258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45958.604909259258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45958.604909259258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45958.604909259258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45958.604909259258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45958.604909259258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45958.604909259258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45958.604909259258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45958.604909259258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45958.604909259258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45958.604909259258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45958.604909259258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45958.604909259258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45958.604909259258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45958.604909259258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45958.604909259258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45958.604909259258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45958.604909259258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45958.604909259258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45958.604909259258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45958.604909259258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45958.604909259258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45958.604909259258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45958.604909259258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45958.604909259258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45958.604909259258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45958.604909259258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45958.604909259258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45958.604909259258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45958.604909259258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45958.604909259258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45958.604909259258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45958.604909259258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45958.604909259258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45958.604909259258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45958.604909259258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45958.604909259258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45958.604909259258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45958.604909259258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45958.604909259258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45958.604909259258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45958.604909259258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45958.604909259258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45958.604909259258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45958.604909259258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45958.604909259258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45958.604909259258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45958.604909259258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45958.604909259258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45958.604909259258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45958.604909259258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45958.604909259258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45958.604909259258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45958.604909259258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45958.604909259258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45958.604909259258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45958.604909259258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45958.604909259258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45958.604909259258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45958.604909259258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45958.604909259258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45958.604909259258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45958.604909259258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45958.604909259258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45958.604909259258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45958.604909259258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45958.604909259258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45958.604909259258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45958.604909259258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45958.604909259258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45958.604909259258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45958.604909259258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45958.604909259258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45958.604909259258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45958.604909259258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45958.604909259258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45958.604909259258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45958.604909259258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45958.604909259258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45958.604909259258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45958.604909259258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45958.604909259258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45958.604909259258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45958.604909259258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45958.604909259258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45958.604909259258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45958.604909259258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45958.604909259258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45958.604909259258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45958.604909259258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45958.604909259258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45958.604909259258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45958.604909259258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45958.604909259258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45958.604909259258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45958.604909259258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45958.604909259258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45958.604909259258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45958.604909259258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45958.604909259258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45958.604909259258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45958.604909259258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45958.604909259258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45958.604909259258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45958.604909259258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45958.604909259258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45958.604909259258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45958.604909259258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45958.604909259258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45958.604909259258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45958.604909259258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45958.604909259258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45958.604909259258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45958.604909259258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45958.604909259258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45958.604909259258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45958.604909259258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45958.604909259258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45958.604909259258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45958.604909259258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45958.604909259258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45958.604909259258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45958.604909259258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45958.604909259258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45958.604909259258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45958.604909259258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45958.604909259258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45958.604909259258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45958.604909259258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45958.604909259258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45958.604909259258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45958.604909259258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45958.604909259258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45958.604909259258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45958.604909259258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45958.604909259258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45958.604909259258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45958.604909259258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45958.604909259258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45958.604909259258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45958.604909259258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45958.604909259258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45958.604909259258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45958.604909259258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45958.604909259258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45958.604909259258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45958.604909259258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45958.604909259258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45958.604909259258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45958.604909259258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45958.604909259258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45958.604909259258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45958.604909259258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45958.604909259258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45958.604909259258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45958.604909259258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45958.604909259258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45958.604909259258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45958.604909259258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45958.604909259258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45958.604909259258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45958.604909259258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45958.604909259258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45958.604909259258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45958.604909259258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45958.604909259258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45958.604909259258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45958.604909259258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45958.604909259258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45958.604909259258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45958.604909259258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45958.604909259258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45958.604909259258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45958.604909259258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45958.604909259258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45958.604909259258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45958.604909259258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45958.604909259258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45958.604909259258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45958.604909259258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45958.604909259258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45958.604909259258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45958.604909259258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45958.604909259258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45958.604909259258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45958.604909259258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45958.604909259258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45958.604909259258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45958.604909259258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45958.604909259258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45958.604909259258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45958.604909259258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45958.604909259258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45958.604909259258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45958.604909259258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45958.604909259258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45958.604909259258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45958.604909259258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45958.604909259258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45958.604909259258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45958.604909259258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45958.604909259258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45958.604909259258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45958.604909259258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45958.604909259258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45958.604909259258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45958.604909259258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45958.604909259258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45958.604909259258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45958.604909259258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45958.604909259258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45958.604909259258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45958.604909259258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45958.604909259258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45958.604909259258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45958.604909259258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45958.604909259258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45958.604909259258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45958.604909259258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45958.604909259258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45958.604909259258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45958.604909259258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45958.604909259258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45958.604909259258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45958.604909259258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45958.604909259258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45958.604909259258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45958.604909259258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45958.604909259258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45958.604909259258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45958.604909259258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45958.604909259258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45958.604909259258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45958.604909259258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45958.604909259258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45958.604909259258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45958.604909259258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45958.604909259258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45958.604909259258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45958.604909259258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45958.604909259258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45958.604909259258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45958.604909259258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45958.604909259258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45958.604909259258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45958.604909259258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45958.604909259258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45958.604909259258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45958.604909259258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45958.604909259258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45958.604909259258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45958.604909259258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45958.604909259258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45958.604909259258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45958.604909259258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45958.604909259258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45958.604909259258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45958.604909259258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45958.604909259258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45958.604909259258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45958.604909259258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45958.604909259258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45958.604909259258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45958.604909259258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45958.604909259258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45958.604909259258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45958.604909259258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45958.604909259258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45958.604909259258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45958.604909259258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45958.604909259258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45958.604909259258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45958.604909259258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45958.604909259258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45958.604909259258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45958.604909259258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45958.604909259258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45958.604909259258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45958.604909259258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45958.604909259258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45958.604909259258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45958.604909259258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45958.604909259258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45958.604909259258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45958.604909259258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45958.604909259258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45958.604909259258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45958.604909259258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45958.604909259258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45958.604909259258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45958.604909259258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45958.604909259258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45958.604909259258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45958.604909259258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45958.604909259258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45958.604909259258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45958.604909259258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45958.604909259258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45958.604909259258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45958.604909259258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45958.604909259258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45958.604909259258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45958.604909259258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45958.604909259258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45958.604909259258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45958.604909259258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45958.604909259258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45958.604909259258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45958.604909259258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45958.604909259258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45958.604909259258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45958.604909259258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45958.604909259258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45958.604909259258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45958.604909259258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45958.604909259258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45958.604909259258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45958.604909259258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45958.604909259258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45958.604909259258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45958.604909259258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45958.604909259258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45958.604909259258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45958.604909259258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45958.604909259258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45958.604909259258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45958.604909259258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45958.604909259258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45958.604909259258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45958.604909259258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45958.604909259258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45958.604909259258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45958.604909259258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45958.604909259258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45958.604909259258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45958.604909259258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45958.604909259258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45958.604909259258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45958.604909259258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45958.604909259258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45958.604909259258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45958.604909259258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45958.604909259258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45958.604909259258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45958.604909259258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45958.604909259258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45958.604909259258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45958.604909259258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45958.604909259258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45958.604909259258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45958.604909259258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45958.604909259258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45958.604909259258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45958.604909259258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45958.604909259258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45958.604909259258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45958.604909259258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45958.604909259258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45958.604909259258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45958.604909259258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45958.604909259258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45958.604909259258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45958.604909259258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45958.604909259258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45958.604909259258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45958.604909259258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45958.604909259258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45958.604909259258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45958.604909259258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45958.604909259258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45958.604909259258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45958.604909259258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45958.604909259258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45958.604909259258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45958.604909259258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45958.604909259258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45958.604909259258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45958.604909259258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45958.604909259258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45958.604909259258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45958.604909259258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45958.604909259258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45958.604909259258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45958.604909259258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45958.604909259258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45958.604909259258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45958.604909259258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45958.604909259258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45958.604909259258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45958.604909259258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45958.604909259258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45958.604909259258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45958.604909259258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45958.604909259258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45958.604909259258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45958.604909259258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45958.604909259258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45958.604909259258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45958.604909259258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45958.604909259258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45958.604909259258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45958.604909259258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45958.604909259258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45958.604909259258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45958.604909259258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45958.604909259258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45958.604909259258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45958.604909259258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45958.604909259258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45958.604909259258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45958.604909259258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45958.604909259258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45958.604909259258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45958.604909259258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45958.604909259258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45958.604909259258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45958.604909259258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45958.604909259258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45958.604909259258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45958.604909259258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45958.604909259258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45958.604909259258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45958.604909259258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45958.604909259258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45958.604909259258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45958.604909259258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45958.604909259258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45958.604909259258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45958.604909259258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45958.604909259258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45958.604909259258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45958.604909259258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45958.604909259258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45958.604909259258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45958.604909259258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45958.604909259258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45958.604909259258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45958.604909259258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45958.604909259258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45958.604909259258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45958.604909259258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45958.604909259258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45958.604909259258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45958.604909259258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45958.604909259258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45958.604909259258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45958.604909259258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45958.604909259258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45958.604909259258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45958.604909259258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45958.604909259258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45958.604909259258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45958.604909259258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45958.604909259258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45958.604909259258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45958.604909259258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45958.604909259258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45958.604909259258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45958.604909259258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45958.604909259258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45958.604909259258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45958.604909259258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45958.604909259258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45958.604909259258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45958.604909259258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45958.604909259258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45958.604909259258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45958.604909259258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45958.604909259258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45958.604909259258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45958.604909259258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45958.604909259258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45958.604909259258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45958.604909259258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45958.604909259258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45958.604909259258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45958.604909259258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45958.604909259258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45958.604909259258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45958.604909259258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45958.604909259258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45958.604909259258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45958.604909259258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45958.604909259258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45958.604909259258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45958.604909259258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45958.604909259258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45958.604909259258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45958.604909259258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45958.604909259258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45958.604909259258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45958.604909259258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45958.604909259258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45958.604909259258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45958.604909259258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45958.604909259258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45958.604909259258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45958.604909259258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45958.604909259258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45958.604909259258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45958.604909259258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45958.604909259258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45958.604909259258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45958.604909259258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45958.604909259258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45958.604909259258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45958.604909259258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45958.604909259258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45958.604909259258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45958.604909259258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45958.604909259258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45958.604909259258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45958.604909259258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45958.604909259258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45958.604909259258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45958.604909259258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45958.604909259258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45958.604909259258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45958.604909259258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45958.604909259258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45958.604909259258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45958.604909259258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45958.604909259258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45958.604909259258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45958.604909259258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45958.604909259258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45958.604909259258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45958.604909259258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45958.604909259258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45958.604909259258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45958.604909259258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45958.604909259258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45958.604909259258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45958.604909259258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45958.604909259258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45958.604909259258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45958.604909259258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45958.604909259258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45958.604909259258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45958.604909259258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45958.604909259258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45958.604909259258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45958.604909259258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45958.604909259258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45958.604909259258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45958.604909259258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45958.604909259258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45958.604909259258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45958.604909259258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45958.604909259258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45958.604909259258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45958.604909259258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45958.604909259258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45958.604909259258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45958.604909259258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45958.604909259258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45958.604909259258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45958.604909259258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45958.604909259258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45958.604909259258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45958.604909259258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45958.604909259258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45958.604909259258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45958.604909259258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45958.604909259258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45958.604909259258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45958.604909259258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45958.604909259258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45958.604909259258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45958.604909259258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45958.604909259258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45958.604909259258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45958.604909259258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45958.604909259258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45958.604909259258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45958.604909259258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45958.604909259258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45958.604909259258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45958.604909259258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45958.604909259258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45958.604909259258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45958.604909259258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45958.604909259258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45958.604909259258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45958.604909259258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45958.604909259258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45958.604909259258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45958.604909259258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45958.604909259258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45958.604909259258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45958.604909259258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45958.604909259258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45958.604909259258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45958.604909259258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45958.604909259258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45958.604909259258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45958.604909259258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45958.604909259258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45958.604909259258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45958.604909259258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45958.604909259258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45958.604909259258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45958.604909259258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45958.604909259258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45958.604909259258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45958.604909259258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45958.604909259258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45958.604909259258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45958.604909259258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45958.604909259258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45958.604909259258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45958.604909259258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45958.604909259258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45958.604909259258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45958.604909259258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45958.604909259258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45958.604909259258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45958.604909259258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45958.604909259258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45958.604909259258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45958.604909259258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45958.604909259258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45958.604909259258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45958.604909259258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45958.604909259258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45958.604909259258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45958.604909259258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45958.604909259258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45958.604909259258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45958.604909259258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45958.604909259258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45958.604909259258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45958.604909259258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45958.604909259258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45958.604909259258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45958.604909259258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45958.604909259258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45958.604909259258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45958.604909259258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45958.604909259258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45958.604909259258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45958.604909259258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45958.604909259258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45958.604909259258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45958.604909259258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45958.604909259258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45958.604909259258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45958.604909259258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45958.604909259258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45958.604909259258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45958.604909259258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45958.604909259258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45958.604909259258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45958.604909259258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45958.604909259258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45958.604909259258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45958.604909259258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45958.604909259258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45958.604909259258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45958.604909259258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45958.604909259258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45958.604909259258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45958.604909259258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45958.604909259258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45958.604909259258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45958.604909259258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45958.604909259258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45958.604909259258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45958.604909259258</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7"/>
  <sheetViews>
    <sheetView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255.12419166666223</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3</v>
      </c>
      <c r="D3" s="94" t="s">
        <v>35545</v>
      </c>
      <c r="E3" s="98" t="s">
        <v>39077</v>
      </c>
      <c r="F3" s="123">
        <v>45958.53534722222</v>
      </c>
      <c r="G3" s="124">
        <f ca="1">IFERROR(NOW()-F3,"")</f>
        <v>6.9562037038849667E-2</v>
      </c>
      <c r="H3" s="123">
        <v>45958.527233796296</v>
      </c>
      <c r="I3" s="119" t="str">
        <f>IFERROR(VLOOKUP(D3,DB!A:F,6,0),"")</f>
        <v>Generator-SG</v>
      </c>
      <c r="J3" s="119" t="str">
        <f>IFERROR(VLOOKUP(D3,DB!A:G,7,0),"")</f>
        <v>Vandalized</v>
      </c>
      <c r="K3" s="125" t="s">
        <v>39087</v>
      </c>
      <c r="L3" s="121" t="str">
        <f>IFERROR(VLOOKUP(D3,DB!A:I,9,0),"")</f>
        <v>Latis</v>
      </c>
    </row>
    <row r="4" spans="1:16" ht="15" customHeight="1">
      <c r="A4" s="119"/>
      <c r="B4" s="119" t="str">
        <f>IFERROR(VLOOKUP(D4,DB!A:K,11,0),"")</f>
        <v/>
      </c>
      <c r="C4" s="120"/>
      <c r="D4" s="121"/>
      <c r="E4" s="98"/>
      <c r="F4" s="123"/>
      <c r="G4" s="124">
        <f ca="1">IFERROR(NOW()-F4,"")</f>
        <v>45958.604909259258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45958.604909259258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45958.604909259258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45958.604909259258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45958.604909259258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45958.604909259258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45958.604909259258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45958.604909259258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45958.604909259258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45958.604909259258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45958.604909259258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45958.604909259258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45958.604909259258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45958.604909259258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45958.604909259258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45958.604909259258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45958.604909259258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45958.604909259258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45958.604909259258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45958.604909259258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45958.604909259258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45958.604909259258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45958.604909259258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45958.604909259258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45958.604909259258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45958.604909259258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45958.604909259258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45958.604909259258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45958.604909259258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45958.604909259258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45958.604909259258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45958.604909259258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45958.604909259258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45958.604909259258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45958.604909259258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45958.604909259258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45958.604909259258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45958.604909259258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45958.604909259258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45958.604909259258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45958.604909259258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45958.604909259258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45958.604909259258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45958.604909259258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45958.604909259258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45958.604909259258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45958.604909259258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45958.604909259258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45958.604909259258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45958.604909259258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45958.604909259258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45958.604909259258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45958.604909259258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45958.604909259258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45958.604909259258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45958.604909259258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45958.604909259258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45958.604909259258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45958.604909259258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45958.604909259258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45958.604909259258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45958.604909259258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45958.604909259258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45958.604909259258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45958.604909259258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45958.604909259258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45958.604909259258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45958.604909259258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45958.604909259258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45958.604909259258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45958.604909259258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45958.604909259258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45958.604909259258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45958.604909259258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45958.604909259258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45958.604909259258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45958.604909259258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45958.604909259258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45958.604909259258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45958.604909259258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45958.604909259258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45958.604909259258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45958.604909259258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45958.604909259258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45958.604909259258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45958.604909259258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45958.604909259258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45958.604909259258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45958.604909259258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45958.604909259258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45958.604909259258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45958.604909259258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45958.604909259258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45958.604909259258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45958.604909259258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45958.604909259258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45958.604909259258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45958.604909259258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45958.604909259258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45958.604909259258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45958.604909259258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45958.604909259258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45958.604909259258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45958.604909259258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45958.604909259258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45958.604909259258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45958.604909259258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45958.604909259258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45958.604909259258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45958.604909259258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45958.604909259258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45958.604909259258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45958.604909259258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45958.604909259258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45958.604909259258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45958.604909259258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45958.604909259258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45958.604909259258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45958.604909259258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45958.604909259258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45958.604909259258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45958.604909259258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45958.604909259258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45958.604909259258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45958.604909259258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45958.604909259258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45958.604909259258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45958.604909259258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45958.604909259258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45958.604909259258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45958.604909259258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45958.604909259258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45958.604909259258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45958.604909259258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45958.604909259258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45958.604909259258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45958.604909259258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45958.604909259258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45958.604909259258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45958.604909259258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45958.604909259258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45958.604909259258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45958.604909259258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45958.604909259258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45958.604909259258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45958.604909259258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45958.604909259258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45958.604909259258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45958.604909259258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45958.604909259258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45958.604909259258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45958.604909259258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45958.604909259258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45958.604909259258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45958.604909259258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45958.604909259258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45958.604909259258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45958.604909259258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45958.604909259258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45958.604909259258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45958.604909259258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45958.604909259258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45958.604909259258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45958.604909259258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45958.604909259258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45958.604909259258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45958.604909259258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45958.604909259258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45958.604909259258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45958.604909259258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45958.604909259258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45958.604909259258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45958.604909259258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45958.604909259258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45958.604909259258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45958.604909259258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45958.604909259258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45958.604909259258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45958.604909259258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45958.604909259258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45958.604909259258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45958.604909259258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45958.604909259258</v>
      </c>
      <c r="H186" s="123"/>
      <c r="I186" s="119" t="str">
        <f>IFERROR(VLOOKUP(D186,DB!A:F,6,0),"")</f>
        <v/>
      </c>
      <c r="J186" s="119" t="str">
        <f>IFERROR(VLOOKUP(D186,DB!A:G,7,0),"")</f>
        <v/>
      </c>
      <c r="K186" s="125"/>
      <c r="L186" s="121" t="str">
        <f>IFERROR(VLOOKUP(D186,DB!A:I,9,0),"")</f>
        <v/>
      </c>
    </row>
    <row r="187" spans="1:12" ht="15" customHeight="1">
      <c r="A187" s="126"/>
      <c r="B187" s="126" t="str">
        <f>IFERROR(VLOOKUP(D187,DB!A:K,11,0),"")</f>
        <v/>
      </c>
      <c r="C187" s="127"/>
      <c r="D187" s="128"/>
      <c r="E187" s="129"/>
      <c r="F187" s="130"/>
      <c r="G187" s="131">
        <f ca="1">IFERROR(NOW()-F187,"")</f>
        <v>45958.604909259258</v>
      </c>
      <c r="H187" s="130"/>
      <c r="I187" s="126" t="str">
        <f>IFERROR(VLOOKUP(D187,DB!A:F,6,0),"")</f>
        <v/>
      </c>
      <c r="J187" s="126" t="str">
        <f>IFERROR(VLOOKUP(D187,DB!A:G,7,0),"")</f>
        <v/>
      </c>
      <c r="K187" s="132"/>
      <c r="L187" s="128" t="str">
        <f>IFERROR(VLOOKUP(D187,DB!A:I,9,0),"")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66.772849074070109</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39077</v>
      </c>
      <c r="F3" s="38">
        <v>45926.188877314817</v>
      </c>
      <c r="G3" s="144">
        <f t="shared" ref="G3" ca="1" si="0">IFERROR(NOW()-F3,"")</f>
        <v>32.416031944441784</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39077</v>
      </c>
      <c r="F4" s="153">
        <v>45948.661111111112</v>
      </c>
      <c r="G4" s="154">
        <f ca="1">IFERROR(NOW()-F4,"")</f>
        <v>9.9437981481460156</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45958.604909259258</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45958.604909259258</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45958.604909259258</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45958.604909259258</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45958.604909259258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45958.604909259258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45958.604909259258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45958.604909259258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45958.604909259258</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45958.604909259258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45958.604909259258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45958.604909259258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45958.604909259258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45958.604909259258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45958.604909259258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45958.604909259258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45958.604909259258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45958.604909259258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45958.604909259258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45958.604909259258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45958.604909259258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45958.604909259258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45958.604909259258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45958.604909259258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45958.604909259258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45958.604909259258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45958.604909259258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45958.604909259258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45958.604909259258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45958.604909259258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45958.604909259258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45958.604909259258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45958.604909259258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45958.604909259258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45958.604909259258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45958.604909259258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45958.604909259258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45958.604909259258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45958.604909259258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45958.604909259258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45958.604909259258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45958.604909259258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45958.604909259258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45958.604909259258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45958.604909259258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45958.604909259258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45958.604909259258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45958.604909259258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45958.604909259258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45958.604909259258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45958.604909259258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45958.604909259258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45958.604909259258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45958.604909259258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45958.604909259258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45958.604909259258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45958.604909259258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45958.604909259258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45958.604909259258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45958.604909259258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45958.604909259258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45958.604909259258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45958.604909259258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45958.604909259258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45958.604909259258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45958.604909259258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45958.604909259258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45958.604909259258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45958.604909259258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45958.604909259258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45958.604909259258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45958.604909259258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45958.604909259258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45958.604909259258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45958.604909259258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45958.604909259258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45958.604909259258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45958.604909259258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45958.604909259258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45958.604909259258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45958.604909259258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45958.604909259258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45958.604909259258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45958.604909259258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45958.604909259258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45958.604909259258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45958.604909259258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45958.604909259258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45958.604909259258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45958.604909259258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45958.604909259258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45958.604909259258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45958.604909259258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45958.604909259258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45958.604909259258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45958.604909259258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45958.604909259258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45958.604909259258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45958.604909259258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45958.604909259258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45958.604909259258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45958.604909259258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45958.604909259258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45958.604909259258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45958.604909259258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45958.604909259258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45958.604909259258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45958.604909259258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45958.604909259258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45958.604909259258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45958.604909259258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45958.604909259258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45958.604909259258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45958.604909259258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45958.604909259258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45958.604909259258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45958.604909259258</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45958.604909259258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45958.604909259258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45958.604909259258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45958.604909259258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45958.604909259258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45958.604909259258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45958.604909259258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45958.604909259258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45958.604909259258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45958.604909259258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45958.604909259258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45958.604909259258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45958.604909259258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45958.604909259258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45958.604909259258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45958.604909259258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45958.604909259258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45958.604909259258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45958.604909259258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45958.604909259258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45958.604909259258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45958.604909259258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45958.604909259258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45958.604909259258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45958.604909259258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45958.604909259258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45958.604909259258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45958.604909259258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45958.604909259258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45958.604909259258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45958.604909259258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45958.604909259258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45958.604909259258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45958.604909259258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45958.604909259258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45958.604909259258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45958.604909259258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45958.604909259258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45958.604909259258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45958.604909259258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45958.604909259258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45958.604909259258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45958.604909259258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45958.604909259258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45958.604909259258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45958.604909259258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45958.604909259258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45958.604909259258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45958.604909259258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45958.604909259258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45958.604909259258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45958.604909259258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45958.604909259258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45958.604909259258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45958.604909259258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45958.604909259258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45958.604909259258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45958.604909259258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45958.604909259258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45958.604909259258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45958.604909259258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45958.604909259258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45958.604909259258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45958.604909259258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45958.604909259258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45958.604909259258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45958.604909259258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45958.604909259258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45958.604909259258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45958.604909259258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45958.604909259258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45958.604909259258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45958.604909259258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45958.604909259258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45958.604909259258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45958.604909259258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45958.604909259258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45958.604909259258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45958.604909259258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45958.604909259258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45958.604909259258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45958.604909259258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45958.604909259258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45958.604909259258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45958.604909259258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45958.604909259258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45958.604909259258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45958.604909259258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45958.604909259258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45958.604909259258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45958.604909259258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45958.604909259258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45958.604909259258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45958.604909259258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45958.604909259258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45958.604909259258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45958.604909259258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45958.604909259258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45958.604909259258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45958.604909259258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45958.604909259258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45958.604909259258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45958.604909259258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45958.604909259258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45958.604909259258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45958.604909259258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45958.604909259258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45958.604909259258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45958.604909259258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45958.604909259258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45958.604909259258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45958.604909259258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45958.604909259258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45958.604909259258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45958.604909259258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45958.604909259258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45958.604909259258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45958.604909259258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45958.604909259258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45958.604909259258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45958.604909259258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45958.604909259258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45958.604909259258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45958.604909259258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45958.604909259258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45958.604909259258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45958.604909259258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45958.604909259258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45958.604909259258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45958.604909259258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45958.604909259258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45958.604909259258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45958.604909259258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45958.604909259258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45958.604909259258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45958.604909259258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45958.604909259258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45958.604909259258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45958.604909259258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45958.604909259258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45958.604909259258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45958.604909259258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45958.604909259258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45958.604909259258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45958.604909259258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45958.604909259258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45958.604909259258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45958.604909259258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45958.604909259258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45958.604909259258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45958.604909259258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45958.604909259258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45958.604909259258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45958.604909259258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45958.604909259258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45958.604909259258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45958.604909259258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45958.604909259258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45958.604909259258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45958.604909259258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45958.604909259258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45958.604909259258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45958.604909259258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45958.604909259258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45958.604909259258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45958.604909259258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45958.604909259258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45958.604909259258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45958.604909259258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45958.604909259258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45958.604909259258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45958.604909259258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45958.604909259258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45958.604909259258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45958.604909259258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45958.604909259258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45958.604909259258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45958.604909259258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45958.604909259258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45958.604909259258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45958.604909259258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45958.604909259258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45958.604909259258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45958.604909259258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45958.604909259258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45958.604909259258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45958.604909259258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45958.604909259258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45958.604909259258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45958.604909259258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45958.604909259258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45958.604909259258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45958.604909259258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45958.604909259258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45958.604909259258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45958.604909259258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45958.604909259258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45958.604909259258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45958.604909259258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45958.604909259258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45958.604909259258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45958.604909259258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45958.604909259258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45958.604909259258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45958.604909259258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45958.604909259258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45958.604909259258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45958.604909259258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45958.604909259258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45958.604909259258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45958.604909259258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45958.604909259258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45958.604909259258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45958.604909259258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45958.604909259258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45958.604909259258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45958.604909259258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45958.604909259258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45958.604909259258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45958.604909259258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45958.604909259258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45958.604909259258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45958.604909259258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45958.604909259258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45958.604909259258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45958.604909259258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45958.604909259258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45958.604909259258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45958.604909259258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45958.604909259258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45958.604909259258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45958.604909259258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45958.604909259258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45958.604909259258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45958.604909259258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45958.604909259258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45958.604909259258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45958.604909259258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45958.604909259258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45958.604909259258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45958.604909259258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45958.604909259258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45958.604909259258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45958.604909259258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45958.604909259258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45958.604909259258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45958.604909259258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45958.604909259258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45958.604909259258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45958.604909259258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45958.604909259258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45958.604909259258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45958.604909259258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45958.604909259258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45958.604909259258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45958.604909259258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45958.604909259258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45958.604909259258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45958.604909259258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45958.604909259258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45958.604909259258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45958.604909259258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45958.604909259258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45958.604909259258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45958.604909259258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45958.604909259258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45958.604909259258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45958.604909259258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45958.604909259258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45958.604909259258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45958.604909259258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45958.604909259258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45958.604909259258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45958.604909259258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45958.604909259258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45958.604909259258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45958.604909259258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45958.604909259258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45958.604909259258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45958.604909259258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45958.604909259258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45958.604909259258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45958.604909259258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45958.604909259258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45958.604909259258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45958.604909259258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45958.604909259258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45958.604909259258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45958.604909259258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45958.604909259258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45958.604909259258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45958.604909259258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45958.604909259258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45958.604909259258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45958.604909259258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45958.604909259258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45958.604909259258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45958.604909259258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45958.604909259258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45958.604909259258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45958.604909259258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45958.604909259258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45958.604909259258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45958.604909259258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45958.604909259258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45958.604909259258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45958.604909259258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45958.604909259258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45958.604909259258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45958.604909259258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45958.604909259258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45958.604909259258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45958.604909259258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45958.604909259258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45958.604909259258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45958.604909259258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45958.604909259258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45958.604909259258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45958.604909259258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45958.604909259258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45958.604909259258</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tabSelected="1" workbookViewId="0">
      <selection activeCell="D6" sqref="D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34688</v>
      </c>
      <c r="E2" s="106" t="s">
        <v>38998</v>
      </c>
      <c r="F2" s="107">
        <v>45958.505972222221</v>
      </c>
      <c r="G2" s="77">
        <f ca="1">IFERROR(NOW()-F2,"-")</f>
        <v>9.8937037037103437E-2</v>
      </c>
      <c r="H2" s="107">
        <v>45958.505972222221</v>
      </c>
      <c r="I2" s="103" t="str">
        <f>IFERROR(VLOOKUP(D2,DB!A:F,6,0),"")</f>
        <v>Generator-SG</v>
      </c>
      <c r="J2" s="102" t="str">
        <f>IFERROR(VLOOKUP(D2,DB!A:G,7,0),"")</f>
        <v>Dead</v>
      </c>
      <c r="K2" s="108" t="s">
        <v>39095</v>
      </c>
      <c r="L2" s="109" t="str">
        <f>IFERROR(VLOOKUP(D2,DB!A:I,9,0),"")</f>
        <v>Latis</v>
      </c>
    </row>
    <row r="3" spans="1:16383" ht="31.5" customHeight="1">
      <c r="A3" s="104"/>
      <c r="B3" s="103" t="str">
        <f>IFERROR(VLOOKUP(D3,DB!A:K,11,0),"")</f>
        <v/>
      </c>
      <c r="C3" s="105"/>
      <c r="D3" s="103"/>
      <c r="E3" s="106"/>
      <c r="F3" s="107"/>
      <c r="G3" s="77">
        <f ca="1">IFERROR(NOW()-F3,"-")</f>
        <v>45958.604909259258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45958.604909259258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45958.604909259258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45958.604909259258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45958.604909259258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45958.604909259258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45958.604909259258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45958.604909259258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45958.604909259258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45958.604909259258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45958.604909259258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45958.604909259258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45958.604909259258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45958.604909259258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45958.604909259258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45958.604909259258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45958.604909259258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45958.604909259258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45958.604909259258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45958.604909259258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45958.604909259258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45958.604909259258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45958.604909259258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45958.604909259258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45958.604909259258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45958.604909259258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45958.604909259258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45958.604909259258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45958.604909259258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45958.604909259258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45958.604909259258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45958.604909259258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45958.604909259258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45958.604909259258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45958.604909259258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45958.604909259258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45958.604909259258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45958.604909259258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45958.604909259258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45958.604909259258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45958.604909259258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45958.604909259258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45958.604909259258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45958.604909259258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45958.604909259258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45958.604909259258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45958.604909259258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45958.604909259258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45958.604909259258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45958.604909259258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45958.604909259258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45958.604909259258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45958.604909259258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45958.604909259258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45958.604909259258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45958.604909259258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45958.604909259258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45958.604909259258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45958.604909259258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45958.604909259258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45958.604909259258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45958.604909259258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45958.604909259258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45958.604909259258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45958.604909259258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45958.604909259258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45958.604909259258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45958.604909259258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45958.604909259258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45958.604909259258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45958.604909259258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45958.604909259258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45958.604909259258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45958.604909259258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45958.604909259258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45958.604909259258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45958.604909259258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45958.604909259258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45958.604909259258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45958.604909259258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45958.604909259258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45958.604909259258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45958.604909259258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45958.604909259258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45958.604909259258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45958.604909259258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45958.604909259258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45958.604909259258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45958.604909259258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45958.604909259258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45958.604909259258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45958.604909259258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45958.604909259258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45958.604909259258</v>
      </c>
      <c r="H96" s="107"/>
      <c r="I96" s="103" t="str">
        <f>IFERROR(VLOOKUP(D96,DB!A:F,6,0),"")</f>
        <v/>
      </c>
      <c r="J96" s="102" t="str">
        <f>IFERROR(VLOOKUP(D96,DB!A:G,7,0),"")</f>
        <v/>
      </c>
      <c r="K96" s="108"/>
      <c r="L96" s="109" t="str">
        <f>IFERROR(VLOOKUP(D96,DB!A:I,9,0),"")</f>
        <v/>
      </c>
    </row>
  </sheetData>
  <dataValidations count="2">
    <dataValidation allowBlank="1" showInputMessage="1" showErrorMessage="1" sqref="E1" xr:uid="{380493DB-286A-4683-AF55-C78F04945A49}"/>
    <dataValidation type="list" allowBlank="1" showInputMessage="1" showErrorMessage="1" sqref="E2: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2025-10-28T11:31:43Z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