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5"/>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9317" documentId="120_S{2AC9BD13-BADA-5192-A53E-5A8FF88502F6}" xr6:coauthVersionLast="47" xr6:coauthVersionMax="47" xr10:uidLastSave="{224F004F-E634-4540-B16C-0DA5DA2EBC39}"/>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8" i="5" l="1"/>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D9" i="3"/>
  <c r="B3" i="4"/>
  <c r="B4" i="4"/>
  <c r="B5" i="4"/>
  <c r="B6" i="4"/>
  <c r="B7" i="4"/>
  <c r="B8" i="4"/>
  <c r="L3" i="4"/>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B210" i="1"/>
  <c r="G210" i="1"/>
  <c r="I210" i="1"/>
  <c r="J210" i="1"/>
  <c r="L210" i="1"/>
  <c r="B211" i="1"/>
  <c r="G211" i="1"/>
  <c r="I211" i="1"/>
  <c r="J211" i="1"/>
  <c r="L211" i="1"/>
  <c r="B212" i="1"/>
  <c r="G212" i="1"/>
  <c r="I212" i="1"/>
  <c r="J212" i="1"/>
  <c r="L212" i="1"/>
  <c r="L7" i="5"/>
  <c r="L33" i="5"/>
  <c r="L34" i="5"/>
  <c r="L35" i="5"/>
  <c r="L36" i="5"/>
  <c r="L37" i="5"/>
  <c r="L38" i="5"/>
  <c r="L39" i="5"/>
  <c r="L40" i="5"/>
  <c r="L41" i="5"/>
  <c r="L42" i="5"/>
  <c r="J7" i="5"/>
  <c r="J33" i="5"/>
  <c r="J34" i="5"/>
  <c r="J35" i="5"/>
  <c r="J36" i="5"/>
  <c r="J37" i="5"/>
  <c r="J38" i="5"/>
  <c r="J39" i="5"/>
  <c r="J40" i="5"/>
  <c r="J41" i="5"/>
  <c r="J42" i="5"/>
  <c r="I7" i="5"/>
  <c r="I33" i="5"/>
  <c r="I34" i="5"/>
  <c r="I35" i="5"/>
  <c r="I36" i="5"/>
  <c r="I37" i="5"/>
  <c r="I38" i="5"/>
  <c r="I39" i="5"/>
  <c r="I40" i="5"/>
  <c r="I41" i="5"/>
  <c r="I42" i="5"/>
  <c r="G7" i="5"/>
  <c r="G33" i="5"/>
  <c r="G34" i="5"/>
  <c r="G35" i="5"/>
  <c r="G36" i="5"/>
  <c r="G37" i="5"/>
  <c r="G38" i="5"/>
  <c r="G39" i="5"/>
  <c r="G40" i="5"/>
  <c r="G41" i="5"/>
  <c r="G42" i="5"/>
  <c r="B7" i="5"/>
  <c r="B33" i="5"/>
  <c r="B34" i="5"/>
  <c r="B35" i="5"/>
  <c r="B36" i="5"/>
  <c r="B37" i="5"/>
  <c r="B38" i="5"/>
  <c r="B39" i="5"/>
  <c r="B40" i="5"/>
  <c r="B41" i="5"/>
  <c r="B42" i="5"/>
  <c r="L6" i="5"/>
  <c r="J6" i="5"/>
  <c r="I6" i="5"/>
  <c r="B6" i="5"/>
  <c r="G6" i="5"/>
  <c r="D8" i="3"/>
  <c r="D5" i="3"/>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3" i="1"/>
  <c r="G3" i="1"/>
  <c r="I3" i="1"/>
  <c r="J3" i="1"/>
  <c r="L3" i="1"/>
  <c r="B4" i="1"/>
  <c r="G4" i="1"/>
  <c r="I4" i="1"/>
  <c r="J4" i="1"/>
  <c r="L4" i="1"/>
  <c r="D4" i="3"/>
  <c r="D6" i="3"/>
  <c r="D7"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G2" i="1"/>
  <c r="G5" i="5"/>
  <c r="G3" i="4"/>
  <c r="I3" i="4"/>
  <c r="J3" i="4"/>
  <c r="G4" i="4"/>
  <c r="I4" i="4"/>
  <c r="J4" i="4"/>
  <c r="L4" i="4"/>
  <c r="G5" i="4"/>
  <c r="I5" i="4"/>
  <c r="J5" i="4"/>
  <c r="L5" i="4"/>
  <c r="G6" i="4"/>
  <c r="I6" i="4"/>
  <c r="J6" i="4"/>
  <c r="L6" i="4"/>
  <c r="G7" i="4"/>
  <c r="I7" i="4"/>
  <c r="J7" i="4"/>
  <c r="L7"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alcChain>
</file>

<file path=xl/sharedStrings.xml><?xml version="1.0" encoding="utf-8"?>
<sst xmlns="http://schemas.openxmlformats.org/spreadsheetml/2006/main" count="181603" uniqueCount="39216">
  <si>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</si>
  <si>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</si>
  <si>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</si>
  <si>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</si>
  <si>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</si>
  <si>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</si>
  <si>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</si>
  <si>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</si>
  <si>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</si>
  <si>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</si>
  <si>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</si>
  <si>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</si>
  <si>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</si>
  <si>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</si>
  <si>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</si>
  <si>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</si>
  <si>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</si>
  <si>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</si>
  <si>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</si>
  <si>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</si>
  <si>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</si>
  <si>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</si>
  <si>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</si>
  <si>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</si>
  <si>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</si>
  <si>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</si>
  <si>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</si>
  <si>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</si>
  <si>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</si>
  <si>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</si>
  <si>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</si>
  <si>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</si>
  <si>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</si>
  <si>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</si>
  <si>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</si>
  <si>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</si>
  <si>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</si>
  <si>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</si>
  <si>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</si>
  <si>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</si>
  <si>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</si>
  <si>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</si>
  <si>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</si>
  <si>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</si>
  <si>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</si>
  <si>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</si>
  <si>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</si>
  <si>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</si>
  <si>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</si>
  <si>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</si>
  <si>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</si>
  <si>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</si>
  <si>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</si>
  <si>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</si>
  <si>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</si>
  <si>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</si>
  <si>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</si>
  <si>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</si>
  <si>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</si>
  <si>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</si>
  <si>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</si>
  <si>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</si>
  <si>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</si>
  <si>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</si>
  <si>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</si>
  <si>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</si>
  <si>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</si>
  <si>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</si>
  <si>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</si>
  <si>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</si>
  <si>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</si>
  <si>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</si>
  <si>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</si>
  <si>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</si>
  <si>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</si>
  <si>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</si>
  <si>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</si>
  <si>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</si>
  <si>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</si>
  <si>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</si>
  <si>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</si>
  <si>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</si>
  <si>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</si>
  <si>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</si>
  <si>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</si>
  <si>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</si>
  <si>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</si>
  <si>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</si>
  <si>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</si>
  <si>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</si>
  <si>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</si>
  <si>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</si>
  <si>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</si>
  <si>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</si>
  <si>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</si>
  <si>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</si>
  <si>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</si>
  <si>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</si>
  <si>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</si>
  <si>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</si>
  <si>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</si>
  <si>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</si>
  <si>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</si>
  <si>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</si>
  <si>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</si>
  <si>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</si>
  <si>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</si>
  <si>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</si>
  <si>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</si>
  <si>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</si>
  <si>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</si>
  <si>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</si>
  <si>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</si>
  <si>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</si>
  <si>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</si>
  <si>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</si>
  <si>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</si>
  <si>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</si>
  <si>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</si>
  <si>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</si>
  <si>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</si>
  <si>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</si>
  <si>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</si>
  <si>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</si>
  <si>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</si>
  <si>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</si>
  <si>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</si>
  <si>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</si>
  <si>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</si>
  <si>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</si>
  <si>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</si>
  <si>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</si>
  <si>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</si>
  <si>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</si>
  <si>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</si>
  <si>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</si>
  <si>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</si>
  <si>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</si>
  <si>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</si>
  <si>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</si>
  <si>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</si>
  <si>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</si>
  <si>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</si>
  <si>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</si>
  <si>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</si>
  <si>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</si>
  <si>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</si>
  <si>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</si>
  <si>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</si>
  <si>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</si>
  <si>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</si>
  <si>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</si>
  <si>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</si>
  <si>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</si>
  <si>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</si>
  <si>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</si>
  <si>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</si>
  <si>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</si>
  <si>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</si>
  <si>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</si>
  <si>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</si>
  <si>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</si>
  <si>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</si>
  <si>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</si>
  <si>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</si>
  <si>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</si>
  <si>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</si>
  <si>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</si>
  <si>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</si>
  <si>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</si>
  <si>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</si>
  <si>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</si>
  <si>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</si>
  <si>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</si>
  <si>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</si>
  <si>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</si>
  <si>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</si>
  <si>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</si>
  <si>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</si>
  <si>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</si>
  <si>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</si>
  <si>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</si>
  <si>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</si>
  <si>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</si>
  <si>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</si>
  <si>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</si>
  <si>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</si>
  <si>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</si>
  <si>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</si>
  <si>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</si>
  <si>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</si>
  <si>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</si>
  <si>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</si>
  <si>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</si>
  <si>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</si>
  <si>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</si>
  <si>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</si>
  <si>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</si>
  <si>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</si>
  <si>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</si>
  <si>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</si>
  <si>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</si>
  <si>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</si>
  <si>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</si>
  <si>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</si>
  <si>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</si>
  <si>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</si>
  <si>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</si>
  <si>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</si>
  <si>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</si>
  <si>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</si>
  <si>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</si>
  <si>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</si>
  <si>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</si>
  <si>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</si>
  <si>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</si>
  <si>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</si>
  <si>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</si>
  <si>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</si>
  <si>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</si>
  <si>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</si>
  <si>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</si>
  <si>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</si>
  <si>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</si>
  <si>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</si>
  <si>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</si>
  <si>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</si>
  <si>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</si>
  <si>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</si>
  <si>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</si>
  <si>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</si>
  <si>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</si>
  <si>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</si>
  <si>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</si>
  <si>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</si>
  <si>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</si>
  <si>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</si>
  <si>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</si>
  <si>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</si>
  <si>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</si>
  <si>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</si>
  <si>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</si>
  <si>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</si>
  <si>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</si>
  <si>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</si>
  <si>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</si>
  <si>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</si>
  <si>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</si>
  <si>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</si>
  <si>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</si>
  <si>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</si>
  <si>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</si>
  <si>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</si>
  <si>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</si>
  <si>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</si>
  <si>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</si>
  <si>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</si>
  <si>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</si>
  <si>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</si>
  <si>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</si>
  <si>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</si>
  <si>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</si>
  <si>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</si>
  <si>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</si>
  <si>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</si>
  <si>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</si>
  <si>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</si>
  <si>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</si>
  <si>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</si>
  <si>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</si>
  <si>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</si>
  <si>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</si>
  <si>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</si>
  <si>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</si>
  <si>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</si>
  <si>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</si>
  <si>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</si>
  <si>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</si>
  <si>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</si>
  <si>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</si>
  <si>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</si>
  <si>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</si>
  <si>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</si>
  <si>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</si>
  <si>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</si>
  <si>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</si>
  <si>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</si>
  <si>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</si>
  <si>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</si>
  <si>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</si>
  <si>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</si>
  <si>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</si>
  <si>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</si>
  <si>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</si>
  <si>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</si>
  <si>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</si>
  <si>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</si>
  <si>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</si>
  <si>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</si>
  <si>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</si>
  <si>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</si>
  <si>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</si>
  <si>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</si>
  <si>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</si>
  <si>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</si>
  <si>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</si>
  <si>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</si>
  <si>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</si>
  <si>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</si>
  <si>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</si>
  <si>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</si>
  <si>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</si>
  <si>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</si>
  <si>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</si>
  <si>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</si>
  <si>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</si>
  <si>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</si>
  <si>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</si>
  <si>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</si>
  <si>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</si>
  <si>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</si>
  <si>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</si>
  <si>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</si>
  <si>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</si>
  <si>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</si>
  <si>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</si>
  <si>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</si>
  <si>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</si>
  <si>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</si>
  <si>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</si>
  <si>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</si>
  <si>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</si>
  <si>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</si>
  <si>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</si>
  <si>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</si>
  <si>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</si>
  <si>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</si>
  <si>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</si>
  <si>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</si>
  <si>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</si>
  <si>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</si>
  <si>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</si>
  <si>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</si>
  <si>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</si>
  <si>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</si>
  <si>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</si>
  <si>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</si>
  <si>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</si>
  <si>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</si>
  <si>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</si>
  <si>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</si>
  <si>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</si>
  <si>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</si>
  <si>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</si>
  <si>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</si>
  <si>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</si>
  <si>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</si>
  <si>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</si>
  <si>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</si>
  <si>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</si>
  <si>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</si>
  <si>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</si>
  <si>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</si>
  <si>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</si>
  <si>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</si>
  <si>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</si>
  <si>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</si>
  <si>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</si>
  <si>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</si>
  <si>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</si>
  <si>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</si>
  <si>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</si>
  <si>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</si>
  <si>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</si>
  <si>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</si>
  <si>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</si>
  <si>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</si>
  <si>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</si>
  <si>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</si>
  <si>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</si>
  <si>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</si>
  <si>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</si>
  <si>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</si>
  <si>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</si>
  <si>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</si>
  <si>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</si>
  <si>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</si>
  <si>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</si>
  <si>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</si>
  <si>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</si>
  <si>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</si>
  <si>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</si>
  <si>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</si>
  <si>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</si>
  <si>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</si>
  <si>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</si>
  <si>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</si>
  <si>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</si>
  <si>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</si>
  <si>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</si>
  <si>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</si>
  <si>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</si>
  <si>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</si>
  <si>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</si>
  <si>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</si>
  <si>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</si>
  <si>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</si>
  <si>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</si>
  <si>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</si>
  <si>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</si>
  <si>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</si>
  <si>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</si>
  <si>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</si>
  <si>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</si>
  <si>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</si>
  <si>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</si>
  <si>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</si>
  <si>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</si>
  <si>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</si>
  <si>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</si>
  <si>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</si>
  <si>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</si>
  <si>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</si>
  <si>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</si>
  <si>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</si>
  <si>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</si>
  <si>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</si>
  <si>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</si>
  <si>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</si>
  <si>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</si>
  <si>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</si>
  <si>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</si>
  <si>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</si>
  <si>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</si>
  <si>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</si>
  <si>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</si>
  <si>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</si>
  <si>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</si>
  <si>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</si>
  <si>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</si>
  <si>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</si>
  <si>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</si>
  <si>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</si>
  <si>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</si>
  <si>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</si>
  <si>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</si>
  <si>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</si>
  <si>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</si>
  <si>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</si>
  <si>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</si>
  <si>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</si>
  <si>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</si>
  <si>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</si>
  <si>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</si>
  <si>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</si>
  <si>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</si>
  <si>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</si>
  <si>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</si>
  <si>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</si>
  <si>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</si>
  <si>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</si>
  <si>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</si>
  <si>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</si>
  <si>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</si>
  <si>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</si>
  <si>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</si>
  <si>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</si>
  <si>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</si>
  <si>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</si>
  <si>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</si>
  <si>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</si>
  <si>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</si>
  <si>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</si>
  <si>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</si>
  <si>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</si>
  <si>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</si>
  <si>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</si>
  <si>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</si>
  <si>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</si>
  <si>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</si>
  <si>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</si>
  <si>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</si>
  <si>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</si>
  <si>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</si>
  <si>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</si>
  <si>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</si>
  <si>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</si>
  <si>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</si>
  <si>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</si>
  <si>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</si>
  <si>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</si>
  <si>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</si>
  <si>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</si>
  <si>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</si>
  <si>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</si>
  <si>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</si>
  <si>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</si>
  <si>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</si>
  <si>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</si>
  <si>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</si>
  <si>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</si>
  <si>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</si>
  <si>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</si>
  <si>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</si>
  <si>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</si>
  <si>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</si>
  <si>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</si>
  <si>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</si>
  <si>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</si>
  <si>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</si>
  <si>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</si>
  <si>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</si>
  <si>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</si>
  <si>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</si>
  <si>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</si>
  <si>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</si>
  <si>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</si>
  <si>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</si>
  <si>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</si>
  <si>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</si>
  <si>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</si>
  <si>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</si>
  <si>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</si>
  <si>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</si>
  <si>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</si>
  <si>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</si>
  <si>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</si>
  <si>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</si>
  <si>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</si>
  <si>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</si>
  <si>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</si>
  <si>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</si>
  <si>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</si>
  <si>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</si>
  <si>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</si>
  <si>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</si>
  <si>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</si>
  <si>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</si>
  <si>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</si>
  <si>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</si>
  <si>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</si>
  <si>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</si>
  <si>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</si>
  <si>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</si>
  <si>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</si>
  <si>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</si>
  <si>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</si>
  <si>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</si>
  <si>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</si>
  <si>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</si>
  <si>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</si>
  <si>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</si>
  <si>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</si>
  <si>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</si>
  <si>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</si>
  <si>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</si>
  <si>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</si>
  <si>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</si>
  <si>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</si>
  <si>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</si>
  <si>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</si>
  <si>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</si>
  <si>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</si>
  <si>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</si>
  <si>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</si>
  <si>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</si>
  <si>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</si>
  <si>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</si>
  <si>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</si>
  <si>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</si>
  <si>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</si>
  <si>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</si>
  <si>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</si>
  <si>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</si>
  <si>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</si>
  <si>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</si>
  <si>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</si>
  <si>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</si>
  <si>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</si>
  <si>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</si>
  <si>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</si>
  <si>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</si>
  <si>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</si>
  <si>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</si>
  <si>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</si>
  <si>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</si>
  <si>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</si>
  <si>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</si>
  <si>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</si>
  <si>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</si>
  <si>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</si>
  <si>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</si>
  <si>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</si>
  <si>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</si>
  <si>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</si>
  <si>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</si>
  <si>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</si>
  <si>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</si>
  <si>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</si>
  <si>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</si>
  <si>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</si>
  <si>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</si>
  <si>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</si>
  <si>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</si>
  <si>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</si>
  <si>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</si>
  <si>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</si>
  <si>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</si>
  <si>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</si>
  <si>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</si>
  <si>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</si>
  <si>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</si>
  <si>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</si>
  <si>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</si>
  <si>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</si>
  <si>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</si>
  <si>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</si>
  <si>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</si>
  <si>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</si>
  <si>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</si>
  <si>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</si>
  <si>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</si>
  <si>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</si>
  <si>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</si>
  <si>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</si>
  <si>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</si>
  <si>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</si>
  <si>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</si>
  <si>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</si>
  <si>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</si>
  <si>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</si>
  <si>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</si>
  <si>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</si>
  <si>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</si>
  <si>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</si>
  <si>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</si>
  <si>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</si>
  <si>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</si>
  <si>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</si>
  <si>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</si>
  <si>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</si>
  <si>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</si>
  <si>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</si>
  <si>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</si>
  <si>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</si>
  <si>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</si>
  <si>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</si>
  <si>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</si>
  <si>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</si>
  <si>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</si>
  <si>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</si>
  <si>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</si>
  <si>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</si>
  <si>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</si>
  <si>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</si>
  <si>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</si>
  <si>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</si>
  <si>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</si>
  <si>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</si>
  <si>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</si>
  <si>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</si>
  <si>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</si>
  <si>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</si>
  <si>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</si>
  <si>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</si>
  <si>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</si>
  <si>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</si>
  <si>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</si>
  <si>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</si>
  <si>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</si>
  <si>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</si>
  <si>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</si>
  <si>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</si>
  <si>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</si>
  <si>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</si>
  <si>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</si>
  <si>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</si>
  <si>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</si>
  <si>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</si>
  <si>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</si>
  <si>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</si>
  <si>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</si>
  <si>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</si>
  <si>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</si>
  <si>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</si>
  <si>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</si>
  <si>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</si>
  <si>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</si>
  <si>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</si>
  <si>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</si>
  <si>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</si>
  <si>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</si>
  <si>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</si>
  <si>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</si>
  <si>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</si>
  <si>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</si>
  <si>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</si>
  <si>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</si>
  <si>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</si>
  <si>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</si>
  <si>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</si>
  <si>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</si>
  <si>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</si>
  <si>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</si>
  <si>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</si>
  <si>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</si>
  <si>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</si>
  <si>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</si>
  <si>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</si>
  <si>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</si>
  <si>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</si>
  <si>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</si>
  <si>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</si>
  <si>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</si>
  <si>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</si>
  <si>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</si>
  <si>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</si>
  <si>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</si>
  <si>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</si>
  <si>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</si>
  <si>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</si>
  <si>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</si>
  <si>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</si>
  <si>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</si>
  <si>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</si>
  <si>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</si>
  <si>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</si>
  <si>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</si>
  <si>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</si>
  <si>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</si>
  <si>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</si>
  <si>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</si>
  <si>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</si>
  <si>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</si>
  <si>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</si>
  <si>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</si>
  <si>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</si>
  <si>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</si>
  <si>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</si>
  <si>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</si>
  <si>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</si>
  <si>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</si>
  <si>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</si>
  <si>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</si>
  <si>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</si>
  <si>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</si>
  <si>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</si>
  <si>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</si>
  <si>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</si>
  <si>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</si>
  <si>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</si>
  <si>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</si>
  <si>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</si>
  <si>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</si>
  <si>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</si>
  <si>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</si>
  <si>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</si>
  <si>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</si>
  <si>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</si>
  <si>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</si>
  <si>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</si>
  <si>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</si>
  <si>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</si>
  <si>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</si>
  <si>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</si>
  <si>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</si>
  <si>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</si>
  <si>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</si>
  <si>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</si>
  <si>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</si>
  <si>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</si>
  <si>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</si>
  <si>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</si>
  <si>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</si>
  <si>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</si>
  <si>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</si>
  <si>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</si>
  <si>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</si>
  <si>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</si>
  <si>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</si>
  <si>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</si>
  <si>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</si>
  <si>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</si>
  <si>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</si>
  <si>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</si>
  <si>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</si>
  <si>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</si>
  <si>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</si>
  <si>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</si>
  <si>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</si>
  <si>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</si>
  <si>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</si>
  <si>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</si>
  <si>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</si>
  <si>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</si>
  <si>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</si>
  <si>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</si>
  <si>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</si>
  <si>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</si>
  <si>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</si>
  <si>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</si>
  <si>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</si>
  <si>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</si>
  <si>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</si>
  <si>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</si>
  <si>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</si>
  <si>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</si>
  <si>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</si>
  <si>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</si>
  <si>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</si>
  <si>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</si>
  <si>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</si>
  <si>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</si>
  <si>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</si>
  <si>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</si>
  <si>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</si>
  <si>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</si>
  <si>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</si>
  <si>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</si>
  <si>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</si>
  <si>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</si>
  <si>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</si>
  <si>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</si>
  <si>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</si>
  <si>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</si>
  <si>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</si>
  <si>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</si>
  <si>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</si>
  <si>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</si>
  <si>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</si>
  <si>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</si>
  <si>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</si>
  <si>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</si>
  <si>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</si>
  <si>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</si>
  <si>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</si>
  <si>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</si>
  <si>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</si>
  <si>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</si>
  <si>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</si>
  <si>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</si>
  <si>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</si>
  <si>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</si>
  <si>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</si>
  <si>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</si>
  <si>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</si>
  <si>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</si>
  <si>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</si>
  <si>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</si>
  <si>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</si>
  <si>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</si>
  <si>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</si>
  <si>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</si>
  <si>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</si>
  <si>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</si>
  <si>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</si>
  <si>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</si>
  <si>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</si>
  <si>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</si>
  <si>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</si>
  <si>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</si>
  <si>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</si>
  <si>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</si>
  <si>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</si>
  <si>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</si>
  <si>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</si>
  <si>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</si>
  <si>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</si>
  <si>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</si>
  <si>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</si>
  <si>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</si>
  <si>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</si>
  <si>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</si>
  <si>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</si>
  <si>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</si>
  <si>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</si>
  <si>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</si>
  <si>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</si>
  <si>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</si>
  <si>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</si>
  <si>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</si>
  <si>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</si>
  <si>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</si>
  <si>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</si>
  <si>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</si>
  <si>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</si>
  <si>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</si>
  <si>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</si>
  <si>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</si>
  <si>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</si>
  <si>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</si>
  <si>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</si>
  <si>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</si>
  <si>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</si>
  <si>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</si>
  <si>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</si>
  <si>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</si>
  <si>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</si>
  <si>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</si>
  <si>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</si>
  <si>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</si>
  <si>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</si>
  <si>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</si>
  <si>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</si>
  <si>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</si>
  <si>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</si>
  <si>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</si>
  <si>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</si>
  <si>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</si>
  <si>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</si>
  <si>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</si>
  <si>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</si>
  <si>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</si>
  <si>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</si>
  <si>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</si>
  <si>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</si>
  <si>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</si>
  <si>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</si>
  <si>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</si>
  <si>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</si>
  <si>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</si>
  <si>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</si>
  <si>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</si>
  <si>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</si>
  <si>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</si>
  <si>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</si>
  <si>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</si>
  <si>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</si>
  <si>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</si>
  <si>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</si>
  <si>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</si>
  <si>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</si>
  <si>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</si>
  <si>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</si>
  <si>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</si>
  <si>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</si>
  <si>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</si>
  <si>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</si>
  <si>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</si>
  <si>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</si>
  <si>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</si>
  <si>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</si>
  <si>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</si>
  <si>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</si>
  <si>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</si>
  <si>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</si>
  <si>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</si>
  <si>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</si>
  <si>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</si>
  <si>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</si>
  <si>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</si>
  <si>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</si>
  <si>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</si>
  <si>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</si>
  <si>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</si>
  <si>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</si>
  <si>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</si>
  <si>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</si>
  <si>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</si>
  <si>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</si>
  <si>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</si>
  <si>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</si>
  <si>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</si>
  <si>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</si>
  <si>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</si>
  <si>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</si>
  <si>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</si>
  <si>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</si>
  <si>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</si>
  <si>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</si>
  <si>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</si>
  <si>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</si>
  <si>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</si>
  <si>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</si>
  <si>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</si>
  <si>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</si>
  <si>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</si>
  <si>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</si>
  <si>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</si>
  <si>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</si>
  <si>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</si>
  <si>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</si>
  <si>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</si>
  <si>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</si>
  <si>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</si>
  <si>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</si>
  <si>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</si>
  <si>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</si>
  <si>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</si>
  <si>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</si>
  <si>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</si>
  <si>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</si>
  <si>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</si>
  <si>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</si>
  <si>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</si>
  <si>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</si>
  <si>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</si>
  <si>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</si>
  <si>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</si>
  <si>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</si>
  <si>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</si>
  <si>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</si>
  <si>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</si>
  <si>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</si>
  <si>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</si>
  <si>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</si>
  <si>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</si>
  <si>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</si>
  <si>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</si>
  <si>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</si>
  <si>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</si>
  <si>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</si>
  <si>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</si>
  <si>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</si>
  <si>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</si>
  <si>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</si>
  <si>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</si>
  <si>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</si>
  <si>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</si>
  <si>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</si>
  <si>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</si>
  <si>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</si>
  <si>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</si>
  <si>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</si>
  <si>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</si>
  <si>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</si>
  <si>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</si>
  <si>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</si>
  <si>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</si>
  <si>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</si>
  <si>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</si>
  <si>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</si>
  <si>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</si>
  <si>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</si>
  <si>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</si>
  <si>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</si>
  <si>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</si>
  <si>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</si>
  <si>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</si>
  <si>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</si>
  <si>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</si>
  <si>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</si>
  <si>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</si>
  <si>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</si>
  <si>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</si>
  <si>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</si>
  <si>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</si>
  <si>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</si>
  <si>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</si>
  <si>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</si>
  <si>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</si>
  <si>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</si>
  <si>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</si>
  <si>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</si>
  <si>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</si>
  <si>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</si>
  <si>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</si>
  <si>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</si>
  <si>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</si>
  <si>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</si>
  <si>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</si>
  <si>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</si>
  <si>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</si>
  <si>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</si>
  <si>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</si>
  <si>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</si>
  <si>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</si>
  <si>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</si>
  <si>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</si>
  <si>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</si>
  <si>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</si>
  <si>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</si>
  <si>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</si>
  <si>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</si>
  <si>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</si>
  <si>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</si>
  <si>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</si>
  <si>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</si>
  <si>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</si>
  <si>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</si>
  <si>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</si>
  <si>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</si>
  <si>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</si>
  <si>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</si>
  <si>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</si>
  <si>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</si>
  <si>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</si>
  <si>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</si>
  <si>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</si>
  <si>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</si>
  <si>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</si>
  <si>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</si>
  <si>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</si>
  <si>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</si>
  <si>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</si>
  <si>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</si>
  <si>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</si>
  <si>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</si>
  <si>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</si>
  <si>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</si>
  <si>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</si>
  <si>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</si>
  <si>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</si>
  <si>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</si>
  <si>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</si>
  <si>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</si>
  <si>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</si>
  <si>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</si>
  <si>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</si>
  <si>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</si>
  <si>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</si>
  <si>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</si>
  <si>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</si>
  <si>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</si>
  <si>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</si>
  <si>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</si>
  <si>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</si>
  <si>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</si>
  <si>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</si>
  <si>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</si>
  <si>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</si>
  <si>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</si>
  <si>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</si>
  <si>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</si>
  <si>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</si>
  <si>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</si>
  <si>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</si>
  <si>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</si>
  <si>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</si>
  <si>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</si>
  <si>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</si>
  <si>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</si>
  <si>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</si>
  <si>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</si>
  <si>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</si>
  <si>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</si>
  <si>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</si>
  <si>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</si>
  <si>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</si>
  <si>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</si>
  <si>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</si>
  <si>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</si>
  <si>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</si>
  <si>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</si>
  <si>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</si>
  <si>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</si>
  <si>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</si>
  <si>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</si>
  <si>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</si>
  <si>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</si>
  <si>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</si>
  <si>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</si>
  <si>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</si>
  <si>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</si>
  <si>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</si>
  <si>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</si>
  <si>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</si>
  <si>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</si>
  <si>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</si>
  <si>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</si>
  <si>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</si>
  <si>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</si>
  <si>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</si>
  <si>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</si>
  <si>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</si>
  <si>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</si>
  <si>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</si>
  <si>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</si>
  <si>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</si>
  <si>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</si>
  <si>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</si>
  <si>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</si>
  <si>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</si>
  <si>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</si>
  <si>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</si>
  <si>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</si>
  <si>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</si>
  <si>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</si>
  <si>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</si>
  <si>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</si>
  <si>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</si>
  <si>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</si>
  <si>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</si>
  <si>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</si>
  <si>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</si>
  <si>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</si>
  <si>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</si>
  <si>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</si>
  <si>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</si>
  <si>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</si>
  <si>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</si>
  <si>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</si>
  <si>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</si>
  <si>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</si>
  <si>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</si>
  <si>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</si>
  <si>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</si>
  <si>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</si>
  <si>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</si>
  <si>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</si>
  <si>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</si>
  <si>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</si>
  <si>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</si>
  <si>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</si>
  <si>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</si>
  <si>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</si>
  <si>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</si>
  <si>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</si>
  <si>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</si>
  <si>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</si>
  <si>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</si>
  <si>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</si>
  <si>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</si>
  <si>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</si>
  <si>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</si>
  <si>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</si>
  <si>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</si>
  <si>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</si>
  <si>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</si>
  <si>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</si>
  <si>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</si>
  <si>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</si>
  <si>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</si>
  <si>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</si>
  <si>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</si>
  <si>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</si>
  <si>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</si>
  <si>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</si>
  <si>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</si>
  <si>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</si>
  <si>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</si>
  <si>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</si>
  <si>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</si>
  <si>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</si>
  <si>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</si>
  <si>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</si>
  <si>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</si>
  <si>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</si>
  <si>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</si>
  <si>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</si>
  <si>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</si>
  <si>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</si>
  <si>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</si>
  <si>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</si>
  <si>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</si>
  <si>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</si>
  <si>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</si>
  <si>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</si>
  <si>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</si>
  <si>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</si>
  <si>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</si>
  <si>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</si>
  <si>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</si>
  <si>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</si>
  <si>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</si>
  <si>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</si>
  <si>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</si>
  <si>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</si>
  <si>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</si>
  <si>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</si>
  <si>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</si>
  <si>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</si>
  <si>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</si>
  <si>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</si>
  <si>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</si>
  <si>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</si>
  <si>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</si>
  <si>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</si>
  <si>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</si>
  <si>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</si>
  <si>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</si>
  <si>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</si>
  <si>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</si>
  <si>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</si>
  <si>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</si>
  <si>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</si>
  <si>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</si>
  <si>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</si>
  <si>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</si>
  <si>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</si>
  <si>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</si>
  <si>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</si>
  <si>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</si>
  <si>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</si>
  <si>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</si>
  <si>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</si>
  <si>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</si>
  <si>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</si>
  <si>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</si>
  <si>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</si>
  <si>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</si>
  <si>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</si>
  <si>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</si>
  <si>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</si>
  <si>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</si>
  <si>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</si>
  <si>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</si>
  <si>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</si>
  <si>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</si>
  <si>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</si>
  <si>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</si>
  <si>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</si>
  <si>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</si>
  <si>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</si>
  <si>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</si>
  <si>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</si>
  <si>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</si>
  <si>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</si>
  <si>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</si>
  <si>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</si>
  <si>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</si>
  <si>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</si>
  <si>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</si>
  <si>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</si>
  <si>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</si>
  <si>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</si>
  <si>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</si>
  <si>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</si>
  <si>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</si>
  <si>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</si>
  <si>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</si>
  <si>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</si>
  <si>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</si>
  <si>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</si>
  <si>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</si>
  <si>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</si>
  <si>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</si>
  <si>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</si>
  <si>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</si>
  <si>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</si>
  <si>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</si>
  <si>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</si>
  <si>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</si>
  <si>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</si>
  <si>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</si>
  <si>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</si>
  <si>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</si>
  <si>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</si>
  <si>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</si>
  <si>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</si>
  <si>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</si>
  <si>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</si>
  <si>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</si>
  <si>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</si>
  <si>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</si>
  <si>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</si>
  <si>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</si>
  <si>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</si>
  <si>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</si>
  <si>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</si>
  <si>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</si>
  <si>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</si>
  <si>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</si>
  <si>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</si>
  <si>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</si>
  <si>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</si>
  <si>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</si>
  <si>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</si>
  <si>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</si>
  <si>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</si>
  <si>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</si>
  <si>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</si>
  <si>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</si>
  <si>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</si>
  <si>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</si>
  <si>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</si>
  <si>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</si>
  <si>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</si>
  <si>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</si>
  <si>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</si>
  <si>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</si>
  <si>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</si>
  <si>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</si>
  <si>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</si>
  <si>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</si>
  <si>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</si>
  <si>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</si>
  <si>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</si>
  <si>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</si>
  <si>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</si>
  <si>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</si>
  <si>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</si>
  <si>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</si>
  <si>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</si>
  <si>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</si>
  <si>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</si>
  <si>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</si>
  <si>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</si>
  <si>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</si>
  <si>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</si>
  <si>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</si>
  <si>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</si>
  <si>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</si>
  <si>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</si>
  <si>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</si>
  <si>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</si>
  <si>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</si>
  <si>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</si>
  <si>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</si>
  <si>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</si>
  <si>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</si>
  <si>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</si>
  <si>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</si>
  <si>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</si>
  <si>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</si>
  <si>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</si>
  <si>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</si>
  <si>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</si>
  <si>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</si>
  <si>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</si>
  <si>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</si>
  <si>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</si>
  <si>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</si>
  <si>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</si>
  <si>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</si>
  <si>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</si>
  <si>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</si>
  <si>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</si>
  <si>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</si>
  <si>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</si>
  <si>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</si>
  <si>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</si>
  <si>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</si>
  <si>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</si>
  <si>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</si>
  <si>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</si>
  <si>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</si>
  <si>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</si>
  <si>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</si>
  <si>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</si>
  <si>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</si>
  <si>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</si>
  <si>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</si>
  <si>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</si>
  <si>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</si>
  <si>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</si>
  <si>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</si>
  <si>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</si>
  <si>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</si>
  <si>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</si>
  <si>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</si>
  <si>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</si>
  <si>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</si>
  <si>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</si>
  <si>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</si>
  <si>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</si>
  <si>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</si>
  <si>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</si>
  <si>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</si>
  <si>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</si>
  <si>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</si>
  <si>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</si>
  <si>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</si>
  <si>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</si>
  <si>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</si>
  <si>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</si>
  <si>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</si>
  <si>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</si>
  <si>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</si>
  <si>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</si>
  <si>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</si>
  <si>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</si>
  <si>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</si>
  <si>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</si>
  <si>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</si>
  <si>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</si>
  <si>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</si>
  <si>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</si>
  <si>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</si>
  <si>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</si>
  <si>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</si>
  <si>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</si>
  <si>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</si>
  <si>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</si>
  <si>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</si>
  <si>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</si>
  <si>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</si>
  <si>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</si>
  <si>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</si>
  <si>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</si>
  <si>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</si>
  <si>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</si>
  <si>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</si>
  <si>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</si>
  <si>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</si>
  <si>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</si>
  <si>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</si>
  <si>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</si>
  <si>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</si>
  <si>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</si>
  <si>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</si>
  <si>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</si>
  <si>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</si>
  <si>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</si>
  <si>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</si>
  <si>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</si>
  <si>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</si>
  <si>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</si>
  <si>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</si>
  <si>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</si>
  <si>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</si>
  <si>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</si>
  <si>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</si>
  <si>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</si>
  <si>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</si>
  <si>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</si>
  <si>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</si>
  <si>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</si>
  <si>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</si>
  <si>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</si>
  <si>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</si>
  <si>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</si>
  <si>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</si>
  <si>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</si>
  <si>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</si>
  <si>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</si>
  <si>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</si>
  <si>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</si>
  <si>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</si>
  <si>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</si>
  <si>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</si>
  <si>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</si>
  <si>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</si>
  <si>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</si>
  <si>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</si>
  <si>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</si>
  <si>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</si>
  <si>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</si>
  <si>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</si>
  <si>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</si>
  <si>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</si>
  <si>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</si>
  <si>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</si>
  <si>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</si>
  <si>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</si>
  <si>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</si>
  <si>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</si>
  <si>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</si>
  <si>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</si>
  <si>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</si>
  <si>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</si>
  <si>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</si>
  <si>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</si>
  <si>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</si>
  <si>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</si>
  <si>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</si>
  <si>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</si>
  <si>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</si>
  <si>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</si>
  <si>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</si>
  <si>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</si>
  <si>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</si>
  <si>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</si>
  <si>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</si>
  <si>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</si>
  <si>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</si>
  <si>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</si>
  <si>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</si>
  <si>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</si>
  <si>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</si>
  <si>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</si>
  <si>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</si>
  <si>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</si>
  <si>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</si>
  <si>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</si>
  <si>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</si>
  <si>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</si>
  <si>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</si>
  <si>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</si>
  <si>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</si>
  <si>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</si>
  <si>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</si>
  <si>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</si>
  <si>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</si>
  <si>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</si>
  <si>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</si>
  <si>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</si>
  <si>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</si>
  <si>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</si>
  <si>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</si>
  <si>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</si>
  <si>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</si>
  <si>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</si>
  <si>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</si>
  <si>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</si>
  <si>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</si>
  <si>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</si>
  <si>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</si>
  <si>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</si>
  <si>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</si>
  <si>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</si>
  <si>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</si>
  <si>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</si>
  <si>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</si>
  <si>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</si>
  <si>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</si>
  <si>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</si>
  <si>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</si>
  <si>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</si>
  <si>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</si>
  <si>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</si>
  <si>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</si>
  <si>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</si>
  <si>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</si>
  <si>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</si>
  <si>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</si>
  <si>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</si>
  <si>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</si>
  <si>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</si>
  <si>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</si>
  <si>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</si>
  <si>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</si>
  <si>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</si>
  <si>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</si>
  <si>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</si>
  <si>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</si>
  <si>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</si>
  <si>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</si>
  <si>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</si>
  <si>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</si>
  <si>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</si>
  <si>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</si>
  <si>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</si>
  <si>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</si>
  <si>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</si>
  <si>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</si>
  <si>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</si>
  <si>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</si>
  <si>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</si>
  <si>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</si>
  <si>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</si>
  <si>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</si>
  <si>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</si>
  <si>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</si>
  <si>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</si>
  <si>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</si>
  <si>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</si>
  <si>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</si>
  <si>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</si>
  <si>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</si>
  <si>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</si>
  <si>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</si>
  <si>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</si>
  <si>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</si>
  <si>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</si>
  <si>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</si>
  <si>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</si>
  <si>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</si>
  <si>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</si>
  <si>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</si>
  <si>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</si>
  <si>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</si>
  <si>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</si>
  <si>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</si>
  <si>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</si>
  <si>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</si>
  <si>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</si>
  <si>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</si>
  <si>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</si>
  <si>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</si>
  <si>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</si>
  <si>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</si>
  <si>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</si>
  <si>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</si>
  <si>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</si>
  <si>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</si>
  <si>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</si>
  <si>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</si>
  <si>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</si>
  <si>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</si>
  <si>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</si>
  <si>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</si>
  <si>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</si>
  <si>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</si>
  <si>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</si>
  <si>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</si>
  <si>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</si>
  <si>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</si>
  <si>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</si>
  <si>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</si>
  <si>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</si>
  <si>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</si>
  <si>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</si>
  <si>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</si>
  <si>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</si>
  <si>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</si>
  <si>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</si>
  <si>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</si>
  <si>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</si>
  <si>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</si>
  <si>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</si>
  <si>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</si>
  <si>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</si>
  <si>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</si>
  <si>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</si>
  <si>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</si>
  <si>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</si>
  <si>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</si>
  <si>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</si>
  <si>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</si>
  <si>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</si>
  <si>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</si>
  <si>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</si>
  <si>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</si>
  <si>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</si>
  <si>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</si>
  <si>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</si>
  <si>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</si>
  <si>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</si>
  <si>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</si>
  <si>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</si>
  <si>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</si>
  <si>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</si>
  <si>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</si>
  <si>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</si>
  <si>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</si>
  <si>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</si>
  <si>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</si>
  <si>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</si>
  <si>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</si>
  <si>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</si>
  <si>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</si>
  <si>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</si>
  <si>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</si>
  <si>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</si>
  <si>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</si>
  <si>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</si>
  <si>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</si>
  <si>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</si>
  <si>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</si>
  <si>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</si>
  <si>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</si>
  <si>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</si>
  <si>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</si>
  <si>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</si>
  <si>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</si>
  <si>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</si>
  <si>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</si>
  <si>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</si>
  <si>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</si>
  <si>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</si>
  <si>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</si>
  <si>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</si>
  <si>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</si>
  <si>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</si>
  <si>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</si>
  <si>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</si>
  <si>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</si>
  <si>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</si>
  <si>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</si>
  <si>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</si>
  <si>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</si>
  <si>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</si>
  <si>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</si>
  <si>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</si>
  <si>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</si>
  <si>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</si>
  <si>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</si>
  <si>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</si>
  <si>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</si>
  <si>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</si>
  <si>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</si>
  <si>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</si>
  <si>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</si>
  <si>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</si>
  <si>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</si>
  <si>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</si>
  <si>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</si>
  <si>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</si>
  <si>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</si>
  <si>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</si>
  <si>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</si>
  <si>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</si>
  <si>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</si>
  <si>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</si>
  <si>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</si>
  <si>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</si>
  <si>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</si>
  <si>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</si>
  <si>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</si>
  <si>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</si>
  <si>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</si>
  <si>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</si>
  <si>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</si>
  <si>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</si>
  <si>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</si>
  <si>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</si>
  <si>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</si>
  <si>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</si>
  <si>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</si>
  <si>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</si>
  <si>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</si>
  <si>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</si>
  <si>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</si>
  <si>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</si>
  <si>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</si>
  <si>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</si>
  <si>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</si>
  <si>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</si>
  <si>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</si>
  <si>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</si>
  <si>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</si>
  <si>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</si>
  <si>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</si>
  <si>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</si>
  <si>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</si>
  <si>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</si>
  <si>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</si>
  <si>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</si>
  <si>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</si>
  <si>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</si>
  <si>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</si>
  <si>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</si>
  <si>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</si>
  <si>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</si>
  <si>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</si>
  <si>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</si>
  <si>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</si>
  <si>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</si>
  <si>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</si>
  <si>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</si>
  <si>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</si>
  <si>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</si>
  <si>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</si>
  <si>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</si>
  <si>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</si>
  <si>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</si>
  <si>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</si>
  <si>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</si>
  <si>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</si>
  <si>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</si>
  <si>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</si>
  <si>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</si>
  <si>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</si>
  <si>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</si>
  <si>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</si>
  <si>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</si>
  <si>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</si>
  <si>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</si>
  <si>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</si>
  <si>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</si>
  <si>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</si>
  <si>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</si>
  <si>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</si>
  <si>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</si>
  <si>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</si>
  <si>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</si>
  <si>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</si>
  <si>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</si>
  <si>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</si>
  <si>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</si>
  <si>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</si>
  <si>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</si>
  <si>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</si>
  <si>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</si>
  <si>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</si>
  <si>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</si>
  <si>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</si>
  <si>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</si>
  <si>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</si>
  <si>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</si>
  <si>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</si>
  <si>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</si>
  <si>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</si>
  <si>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</si>
  <si>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</si>
  <si>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</si>
  <si>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</si>
  <si>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</si>
  <si>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</si>
  <si>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</si>
  <si>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</si>
  <si>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</si>
  <si>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</si>
  <si>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</si>
  <si>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</si>
  <si>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</si>
  <si>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</si>
  <si>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</si>
  <si>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</si>
  <si>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</si>
  <si>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</si>
  <si>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</si>
  <si>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</si>
  <si>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</si>
  <si>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</si>
  <si>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</si>
  <si>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</si>
  <si>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</si>
  <si>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</si>
  <si>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</si>
  <si>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</si>
  <si>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</si>
  <si>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</si>
  <si>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</si>
  <si>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</si>
  <si>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</si>
  <si>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</si>
  <si>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</si>
  <si>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</si>
  <si>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</si>
  <si>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</si>
  <si>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</si>
  <si>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</si>
  <si>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</si>
  <si>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</si>
  <si>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</si>
  <si>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</si>
  <si>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</si>
  <si>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</si>
  <si>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</si>
  <si>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</si>
  <si>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</si>
  <si>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</si>
  <si>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</si>
  <si>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</si>
  <si>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</si>
  <si>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</si>
  <si>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</si>
  <si>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</si>
  <si>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</si>
  <si>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</si>
  <si>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</si>
  <si>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</si>
  <si>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</si>
  <si>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</si>
  <si>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</si>
  <si>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</si>
  <si>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</si>
  <si>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</si>
  <si>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</si>
  <si>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</si>
  <si>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</si>
  <si>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</si>
  <si>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</si>
  <si>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</si>
  <si>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</si>
  <si>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</si>
  <si>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</si>
  <si>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</si>
  <si>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</si>
  <si>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</si>
  <si>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</si>
  <si>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</si>
  <si>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</si>
  <si>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</si>
  <si>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</si>
  <si>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</si>
  <si>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</si>
  <si>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</si>
  <si>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</si>
  <si>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</si>
  <si>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</si>
  <si>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</si>
  <si>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</si>
  <si>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</si>
  <si>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</si>
  <si>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</si>
  <si>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</si>
  <si>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</si>
  <si>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</si>
  <si>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</si>
  <si>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</si>
  <si>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</si>
  <si>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</si>
  <si>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</si>
  <si>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</si>
  <si>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</si>
  <si>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</si>
  <si>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</si>
  <si>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</si>
  <si>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</si>
  <si>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</si>
  <si>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</si>
  <si>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</si>
  <si>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</si>
  <si>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</si>
  <si>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</si>
  <si>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</si>
  <si>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</si>
  <si>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</si>
  <si>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</si>
  <si>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</si>
  <si>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</si>
  <si>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</si>
  <si>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</si>
  <si>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</si>
  <si>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</si>
  <si>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</si>
  <si>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</si>
  <si>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</si>
  <si>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</si>
  <si>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</si>
  <si>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</si>
  <si>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</si>
  <si>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</si>
  <si>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</si>
  <si>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</si>
  <si>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</si>
  <si>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</si>
  <si>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</si>
  <si>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</si>
  <si>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</si>
  <si>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</si>
  <si>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</si>
  <si>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</si>
  <si>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</si>
  <si>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</si>
  <si>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</si>
  <si>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</si>
  <si>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</si>
  <si>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</si>
  <si>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</si>
  <si>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</si>
  <si>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</si>
  <si>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</si>
  <si>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</si>
  <si>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</si>
  <si>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</si>
  <si>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</si>
  <si>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</si>
  <si>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</si>
  <si>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</si>
  <si>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</si>
  <si>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</si>
  <si>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</si>
  <si>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</si>
  <si>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</si>
  <si>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</si>
  <si>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</si>
  <si>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</si>
  <si>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</si>
  <si>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</si>
  <si>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</si>
  <si>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</si>
  <si>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</si>
  <si>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</si>
  <si>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</si>
  <si>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</si>
  <si>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</si>
  <si>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</si>
  <si>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</si>
  <si>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</si>
  <si>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</si>
  <si>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</si>
  <si>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</si>
  <si>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</si>
  <si>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</si>
  <si>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</si>
  <si>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</si>
  <si>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</si>
  <si>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</si>
  <si>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</si>
  <si>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</si>
  <si>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</si>
  <si>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</si>
  <si>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</si>
  <si>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</si>
  <si>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</si>
  <si>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</si>
  <si>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</si>
  <si>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</si>
  <si>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</si>
  <si>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</si>
  <si>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</si>
  <si>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</si>
  <si>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</si>
  <si>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</si>
  <si>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</si>
  <si>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</si>
  <si>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</si>
  <si>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</si>
  <si>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</si>
  <si>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</si>
  <si>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</si>
  <si>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</si>
  <si>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</si>
  <si>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</si>
  <si>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</si>
  <si>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</si>
  <si>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</si>
  <si>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</si>
  <si>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</si>
  <si>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</si>
  <si>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</si>
  <si>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</si>
  <si>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</si>
  <si>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</si>
  <si>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</si>
  <si>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</si>
  <si>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</si>
  <si>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</si>
  <si>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</si>
  <si>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</si>
  <si>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</si>
  <si>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</si>
  <si>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</si>
  <si>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</si>
  <si>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</si>
  <si>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</si>
  <si>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</si>
  <si>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</si>
  <si>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</si>
  <si>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</si>
  <si>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</si>
  <si>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</si>
  <si>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</si>
  <si>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</si>
  <si>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</si>
  <si>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</si>
  <si>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</si>
  <si>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</si>
  <si>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</si>
  <si>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</si>
  <si>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</si>
  <si>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</si>
  <si>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</si>
  <si>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</si>
  <si>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</si>
  <si>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</si>
  <si>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</si>
  <si>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</si>
  <si>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</si>
  <si>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</si>
  <si>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</si>
  <si>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</si>
  <si>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</si>
  <si>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</si>
  <si>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</si>
  <si>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</si>
  <si>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</si>
  <si>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</si>
  <si>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</si>
  <si>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</si>
  <si>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</si>
  <si>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</si>
  <si>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</si>
  <si>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</si>
  <si>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</si>
  <si>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</si>
  <si>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</si>
  <si>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</si>
  <si>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</si>
  <si>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</si>
  <si>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</si>
  <si>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</si>
  <si>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</si>
  <si>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</si>
  <si>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</si>
  <si>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</si>
  <si>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</si>
  <si>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</si>
  <si>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</si>
  <si>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</si>
  <si>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</si>
  <si>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</si>
  <si>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</si>
  <si>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</si>
  <si>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</si>
  <si>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</si>
  <si>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</si>
  <si>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</si>
  <si>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</si>
  <si>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</si>
  <si>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</si>
  <si>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</si>
  <si>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</si>
  <si>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</si>
  <si>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</si>
  <si>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</si>
  <si>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</si>
  <si>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</si>
  <si>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</si>
  <si>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</si>
  <si>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</si>
  <si>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</si>
  <si>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</si>
  <si>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</si>
  <si>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</si>
  <si>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</si>
  <si>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</si>
  <si>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</si>
  <si>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</si>
  <si>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</si>
  <si>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</si>
  <si>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</si>
  <si>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</si>
  <si>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</si>
  <si>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</si>
  <si>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</si>
  <si>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</si>
  <si>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</si>
  <si>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</si>
  <si>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</si>
  <si>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</si>
  <si>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</si>
  <si>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</si>
  <si>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</si>
  <si>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</si>
  <si>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</si>
  <si>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</si>
  <si>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</si>
  <si>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</si>
  <si>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</si>
  <si>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</si>
  <si>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</si>
  <si>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</si>
  <si>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</si>
  <si>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</si>
  <si>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</si>
  <si>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</si>
  <si>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</si>
  <si>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</si>
  <si>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</si>
  <si>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</si>
  <si>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</si>
  <si>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</si>
  <si>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</si>
  <si>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</si>
  <si>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</si>
  <si>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</si>
  <si>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</si>
  <si>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</si>
  <si>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</si>
  <si>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</si>
  <si>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</si>
  <si>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</si>
  <si>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</si>
  <si>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</si>
  <si>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</si>
  <si>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</si>
  <si>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</si>
  <si>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</si>
  <si>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</si>
  <si>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</si>
  <si>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</si>
  <si>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</si>
  <si>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</si>
  <si>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</si>
  <si>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</si>
  <si>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</si>
  <si>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</si>
  <si>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</si>
  <si>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</si>
  <si>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</si>
  <si>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</si>
  <si>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</si>
  <si>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</si>
  <si>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</si>
  <si>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</si>
  <si>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</si>
  <si>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</si>
  <si>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</si>
  <si>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</si>
  <si>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</si>
  <si>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</si>
  <si>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</si>
  <si>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</si>
  <si>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</si>
  <si>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</si>
  <si>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</si>
  <si>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</si>
  <si>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</si>
  <si>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</si>
  <si>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</si>
  <si>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</si>
  <si>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</si>
  <si>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</si>
  <si>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</si>
  <si>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</si>
  <si>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</si>
  <si>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</si>
  <si>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</si>
  <si>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</si>
  <si>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</si>
  <si>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</si>
  <si>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</si>
  <si>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</si>
  <si>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</si>
  <si>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</si>
  <si>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</si>
  <si>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</si>
  <si>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</si>
  <si>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</si>
  <si>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</si>
  <si>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</si>
  <si>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</si>
  <si>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</si>
  <si>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</si>
  <si>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</si>
  <si>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</si>
  <si>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</si>
  <si>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</si>
  <si>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</si>
  <si>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</si>
  <si>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</si>
  <si>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</si>
  <si>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</si>
  <si>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</si>
  <si>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</si>
  <si>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</si>
  <si>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</si>
  <si>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</si>
  <si>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</si>
  <si>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</si>
  <si>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</si>
  <si>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</si>
  <si>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</si>
  <si>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</si>
  <si>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</si>
  <si>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</si>
  <si>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</si>
  <si>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</si>
  <si>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</si>
  <si>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</si>
  <si>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</si>
  <si>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</si>
  <si>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</si>
  <si>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</si>
  <si>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</si>
  <si>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</si>
  <si>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</si>
  <si>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</si>
  <si>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</si>
  <si>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</si>
  <si>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</si>
  <si>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</si>
  <si>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</si>
  <si>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</si>
  <si>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</si>
  <si>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</si>
  <si>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</si>
  <si>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</si>
  <si>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</si>
  <si>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</si>
  <si>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</si>
  <si>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</si>
  <si>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</si>
  <si>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</si>
  <si>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</si>
  <si>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</si>
  <si>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</si>
  <si>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</si>
  <si>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</si>
  <si>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</si>
  <si>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</si>
  <si>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</si>
  <si>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</si>
  <si>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</si>
  <si>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</si>
  <si>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</si>
  <si>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</si>
  <si>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</si>
  <si>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</si>
  <si>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</si>
  <si>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</si>
  <si>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</si>
  <si>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</si>
  <si>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</si>
  <si>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</si>
  <si>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</si>
  <si>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</si>
  <si>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</si>
  <si>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</si>
  <si>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</si>
  <si>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</si>
  <si>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</si>
  <si>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</si>
  <si>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</si>
  <si>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</si>
  <si>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</si>
  <si>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</si>
  <si>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</si>
  <si>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</si>
  <si>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</si>
  <si>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</si>
  <si>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</si>
  <si>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</si>
  <si>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</si>
  <si>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</si>
  <si>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</si>
  <si>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</si>
  <si>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</si>
  <si>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</si>
  <si>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</si>
  <si>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</si>
  <si>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</si>
  <si>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</si>
  <si>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</si>
  <si>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</si>
  <si>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</si>
  <si>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</si>
  <si>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</si>
  <si>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</si>
  <si>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</si>
  <si>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</si>
  <si>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</si>
  <si>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</si>
  <si>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</si>
  <si>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</si>
  <si>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</si>
  <si>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</si>
  <si>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</si>
  <si>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</si>
  <si>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</si>
  <si>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</si>
  <si>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</si>
  <si>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</si>
  <si>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</si>
  <si>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</si>
  <si>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</si>
  <si>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</si>
  <si>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</si>
  <si>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</si>
  <si>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</si>
  <si>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</si>
  <si>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</si>
  <si>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</si>
  <si>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</si>
  <si>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</si>
  <si>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</si>
  <si>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</si>
  <si>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</si>
  <si>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</si>
  <si>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</si>
  <si>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</si>
  <si>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</si>
  <si>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</si>
  <si>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</si>
  <si>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</si>
  <si>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</si>
  <si>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</si>
  <si>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</si>
  <si>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</si>
  <si>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</si>
  <si>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</si>
  <si>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</si>
  <si>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</si>
  <si>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</si>
  <si>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</si>
  <si>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</si>
  <si>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</si>
  <si>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</si>
  <si>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</si>
  <si>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</si>
  <si>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</si>
  <si>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</si>
  <si>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</si>
  <si>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</si>
  <si>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</si>
  <si>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</si>
  <si>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</si>
  <si>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</si>
  <si>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</si>
  <si>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</si>
  <si>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</si>
  <si>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</si>
  <si>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</si>
  <si>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</si>
  <si>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</si>
  <si>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</si>
  <si>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</si>
  <si>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</si>
  <si>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</si>
  <si>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</si>
  <si>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</si>
  <si>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</si>
  <si>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</si>
  <si>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</si>
  <si>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</si>
  <si>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</si>
  <si>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</si>
  <si>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</si>
  <si>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</si>
  <si>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</si>
  <si>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</si>
  <si>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</si>
  <si>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</si>
  <si>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</si>
  <si>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</si>
  <si>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</si>
  <si>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</si>
  <si>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</si>
  <si>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</si>
  <si>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</si>
  <si>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</si>
  <si>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</si>
  <si>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</si>
  <si>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</si>
  <si>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</si>
  <si>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</si>
  <si>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</si>
  <si>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</si>
  <si>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</si>
  <si>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</si>
  <si>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</si>
  <si>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</si>
  <si>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</si>
  <si>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</si>
  <si>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</si>
  <si>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</si>
  <si>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</si>
  <si>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</si>
  <si>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</si>
  <si>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</si>
  <si>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</si>
  <si>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</si>
  <si>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</si>
  <si>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</si>
  <si>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</si>
  <si>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</si>
  <si>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</si>
  <si>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</si>
  <si>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</si>
  <si>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</si>
  <si>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</si>
  <si>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</si>
  <si>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</si>
  <si>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</si>
  <si>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</si>
  <si>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</si>
  <si>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</si>
  <si>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</si>
  <si>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</si>
  <si>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</si>
  <si>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</si>
  <si>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</si>
  <si>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</si>
  <si>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</si>
  <si>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</si>
  <si>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</si>
  <si>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</si>
  <si>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</si>
  <si>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</si>
  <si>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</si>
  <si>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</si>
  <si>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</si>
  <si>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</si>
  <si>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</si>
  <si>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</si>
  <si>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</si>
  <si>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</si>
  <si>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</si>
  <si>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</si>
  <si>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</si>
  <si>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</si>
  <si>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</si>
  <si>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</si>
  <si>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</si>
  <si>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</si>
  <si>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</si>
  <si>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</si>
  <si>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</si>
  <si>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</si>
  <si>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</si>
  <si>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</si>
  <si>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</si>
  <si>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</si>
  <si>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</si>
  <si>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</si>
  <si>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</si>
  <si>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</si>
  <si>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</si>
  <si>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</si>
  <si>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</si>
  <si>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</si>
  <si>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</si>
  <si>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</si>
  <si>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</si>
  <si>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</si>
  <si>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</si>
  <si>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</si>
  <si>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</si>
  <si>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</si>
  <si>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</si>
  <si>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</si>
  <si>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</si>
  <si>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</si>
  <si>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</si>
  <si>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</si>
  <si>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</si>
  <si>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</si>
  <si>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</si>
  <si>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</si>
  <si>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</si>
  <si>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</si>
  <si>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</si>
  <si>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</si>
  <si>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</si>
  <si>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</si>
  <si>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</si>
  <si>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</si>
  <si>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</si>
  <si>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</si>
  <si>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</si>
  <si>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</si>
  <si>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</si>
  <si>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</si>
  <si>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</si>
  <si>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</si>
  <si>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</si>
  <si>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</si>
  <si>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</si>
  <si>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</si>
  <si>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</si>
  <si>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</si>
  <si>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</si>
  <si>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</si>
  <si>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</si>
  <si>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</si>
  <si>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</si>
  <si>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</si>
  <si>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</si>
  <si>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</si>
  <si>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</si>
  <si>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</si>
  <si>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</si>
  <si>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</si>
  <si>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</si>
  <si>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</si>
  <si>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</si>
  <si>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</si>
  <si>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</si>
  <si>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</si>
  <si>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</si>
  <si>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</si>
  <si>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</si>
  <si>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</si>
  <si>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</si>
  <si>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</si>
  <si>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</si>
  <si>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</si>
  <si>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</si>
  <si>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</si>
  <si>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</si>
  <si>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</si>
  <si>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</si>
  <si>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</si>
  <si>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</si>
  <si>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</si>
  <si>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</si>
  <si>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</si>
  <si>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</si>
  <si>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</si>
  <si>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</si>
  <si>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</si>
  <si>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</si>
  <si>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</si>
  <si>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</si>
  <si>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</si>
  <si>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</si>
  <si>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</si>
  <si>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</si>
  <si>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</si>
  <si>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</si>
  <si>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</si>
  <si>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</si>
  <si>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</si>
  <si>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</si>
  <si>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</si>
  <si>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</si>
  <si>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</si>
  <si>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</si>
  <si>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</si>
  <si>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</si>
  <si>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</si>
  <si>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</si>
  <si>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</si>
  <si>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</si>
  <si>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</si>
  <si>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</si>
  <si>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</si>
  <si>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</si>
  <si>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</si>
  <si>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</si>
  <si>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</si>
  <si>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</si>
  <si>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</si>
  <si>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</si>
  <si>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</si>
  <si>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</si>
  <si>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</si>
  <si>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</si>
  <si>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</si>
  <si>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</si>
  <si>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</si>
  <si>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</si>
  <si>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</si>
  <si>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</si>
  <si>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</si>
  <si>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</si>
  <si>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</si>
  <si>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</si>
  <si>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</si>
  <si>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</si>
  <si>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</si>
  <si>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</si>
  <si>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</si>
  <si>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</si>
  <si>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</si>
  <si>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</si>
  <si>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</si>
  <si>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</si>
  <si>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</si>
  <si>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</si>
  <si>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</si>
  <si>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</si>
  <si>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</si>
  <si>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</si>
  <si>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</si>
  <si>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</si>
  <si>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</si>
  <si>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</si>
  <si>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</si>
  <si>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</si>
  <si>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</si>
  <si>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</si>
  <si>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</si>
  <si>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</si>
  <si>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</si>
  <si>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</si>
  <si>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</si>
  <si>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</si>
  <si>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</si>
  <si>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</si>
  <si>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</si>
  <si>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</si>
  <si>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</si>
  <si>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</si>
  <si>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</si>
  <si>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</si>
  <si>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</si>
  <si>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</si>
  <si>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</si>
  <si>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</si>
  <si>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</si>
  <si>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</si>
  <si>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</si>
  <si>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</si>
  <si>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</si>
  <si>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</si>
  <si>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</si>
  <si>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</si>
  <si>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</si>
  <si>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</si>
  <si>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</si>
  <si>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</si>
  <si>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</si>
  <si>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</si>
  <si>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</si>
  <si>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</si>
  <si>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</si>
  <si>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</si>
  <si>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</si>
  <si>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</si>
  <si>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</si>
  <si>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</si>
  <si>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</si>
  <si>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</si>
  <si>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</si>
  <si>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</si>
  <si>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</si>
  <si>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</si>
  <si>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</si>
  <si>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</si>
  <si>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</si>
  <si>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</si>
  <si>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</si>
  <si>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</si>
  <si>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</si>
  <si>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</si>
  <si>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</si>
  <si>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</si>
  <si>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</si>
  <si>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</si>
  <si>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</si>
  <si>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</si>
  <si>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</si>
  <si>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</si>
  <si>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</si>
  <si>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</si>
  <si>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</si>
  <si>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</si>
  <si>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</si>
  <si>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</si>
  <si>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</si>
  <si>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</si>
  <si>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</si>
  <si>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</si>
  <si>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</si>
  <si>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</si>
  <si>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</si>
  <si>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</si>
  <si>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</si>
  <si>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</si>
  <si>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</si>
  <si>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</si>
  <si>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</si>
  <si>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</si>
  <si>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</si>
  <si>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</si>
  <si>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</si>
  <si>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</si>
  <si>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</si>
  <si>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</si>
  <si>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</si>
  <si>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</si>
  <si>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</si>
  <si>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</si>
  <si>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</si>
  <si>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</si>
  <si>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</si>
  <si>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</si>
  <si>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</si>
  <si>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</si>
  <si>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</si>
  <si>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</si>
  <si>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</si>
  <si>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</si>
  <si>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</si>
  <si>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</si>
  <si>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</si>
  <si>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</si>
  <si>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</si>
  <si>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</si>
  <si>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</si>
  <si>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</si>
  <si>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</si>
  <si>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</si>
  <si>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</si>
  <si>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</si>
  <si>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</si>
  <si>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</si>
  <si>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</si>
  <si>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</si>
  <si>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</si>
  <si>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</si>
  <si>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</si>
  <si>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</si>
  <si>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</si>
  <si>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</si>
  <si>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</si>
  <si>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</si>
  <si>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</si>
  <si>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</si>
  <si>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</si>
  <si>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</si>
  <si>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</si>
  <si>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</si>
  <si>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</si>
  <si>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</si>
  <si>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</si>
  <si>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</si>
  <si>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</si>
  <si>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</si>
  <si>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</si>
  <si>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</si>
  <si>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</si>
  <si>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</si>
  <si>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</si>
  <si>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</si>
  <si>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</si>
  <si>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</si>
  <si>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</si>
  <si>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</si>
  <si>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</si>
  <si>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</si>
  <si>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</si>
  <si>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</si>
  <si>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</si>
  <si>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</si>
  <si>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</si>
  <si>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</si>
  <si>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</si>
  <si>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</si>
  <si>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</si>
  <si>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</si>
  <si>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</si>
  <si>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</si>
  <si>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</si>
  <si>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</si>
  <si>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</si>
  <si>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</si>
  <si>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</si>
  <si>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</si>
  <si>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</si>
  <si>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</si>
  <si>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</si>
  <si>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</si>
  <si>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</si>
  <si>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</si>
  <si>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</si>
  <si>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</si>
  <si>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</si>
  <si>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</si>
  <si>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</si>
  <si>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</si>
  <si>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</si>
  <si>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</si>
  <si>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</si>
  <si>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</si>
  <si>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</si>
  <si>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</si>
  <si>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</si>
  <si>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</si>
  <si>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</si>
  <si>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</si>
  <si>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</si>
  <si>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</si>
  <si>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</si>
  <si>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</si>
  <si>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</si>
  <si>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</si>
  <si>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</si>
  <si>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</si>
  <si>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</si>
  <si>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</si>
  <si>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</si>
  <si>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</si>
  <si>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</si>
  <si>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</si>
  <si>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</si>
  <si>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</si>
  <si>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</si>
  <si>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</si>
  <si>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</si>
  <si>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</si>
  <si>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</si>
  <si>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</si>
  <si>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</si>
  <si>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</si>
  <si>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</si>
  <si>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</si>
  <si>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</si>
  <si>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</si>
  <si>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</si>
  <si>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</si>
  <si>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</si>
  <si>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</si>
  <si>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</si>
  <si>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</si>
  <si>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</si>
  <si>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</si>
  <si>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</si>
  <si>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</si>
  <si>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</si>
  <si>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</si>
  <si>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</si>
  <si>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</si>
  <si>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</si>
  <si>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</si>
  <si>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</si>
  <si>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</si>
  <si>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</si>
  <si>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</si>
  <si>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</si>
  <si>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</si>
  <si>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</si>
  <si>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</si>
  <si>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</si>
  <si>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</si>
  <si>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</si>
  <si>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</si>
  <si>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</si>
  <si>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</si>
  <si>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</si>
  <si>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</si>
  <si>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</si>
  <si>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</si>
  <si>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</si>
  <si>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</si>
  <si>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</si>
  <si>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</si>
  <si>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</si>
  <si>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</si>
  <si>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</si>
  <si>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</si>
  <si>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</si>
  <si>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</si>
  <si>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</si>
  <si>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</si>
  <si>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</si>
  <si>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</si>
  <si>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</si>
  <si>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</si>
  <si>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</si>
  <si>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</si>
  <si>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</si>
  <si>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</si>
  <si>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</si>
  <si>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</si>
  <si>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</si>
  <si>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</si>
  <si>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</si>
  <si>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</si>
  <si>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</si>
  <si>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</si>
  <si>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</si>
  <si>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</si>
  <si>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</si>
  <si>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</si>
  <si>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</si>
  <si>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</si>
  <si>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</si>
  <si>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</si>
  <si>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</si>
  <si>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</si>
  <si>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</si>
  <si>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</si>
  <si>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</si>
  <si>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</si>
  <si>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</si>
  <si>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</si>
  <si>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</si>
  <si>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</si>
  <si>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</si>
  <si>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</si>
  <si>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</si>
  <si>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</si>
  <si>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</si>
  <si>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</si>
  <si>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</si>
  <si>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</si>
  <si>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</si>
  <si>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</si>
  <si>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</si>
  <si>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</si>
  <si>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</si>
  <si>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</si>
  <si>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</si>
  <si>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</si>
  <si>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</si>
  <si>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</si>
  <si>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</si>
  <si>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</si>
  <si>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</si>
  <si>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</si>
  <si>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</si>
  <si>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</si>
  <si>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</si>
  <si>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</si>
  <si>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</si>
  <si>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</si>
  <si>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</si>
  <si>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</si>
  <si>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</si>
  <si>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</si>
  <si>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</si>
  <si>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</si>
  <si>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</si>
  <si>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</si>
  <si>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</si>
  <si>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</si>
  <si>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</si>
  <si>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</si>
  <si>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</si>
  <si>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</si>
  <si>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</si>
  <si>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</si>
  <si>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</si>
  <si>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</si>
  <si>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</si>
  <si>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</si>
  <si>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</si>
  <si>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</si>
  <si>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</si>
  <si>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</si>
  <si>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</si>
  <si>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</si>
  <si>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</si>
  <si>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</si>
  <si>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</si>
  <si>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</si>
  <si>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</si>
  <si>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</si>
  <si>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</si>
  <si>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</si>
  <si>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</si>
  <si>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</si>
  <si>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</si>
  <si>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</si>
  <si>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</si>
  <si>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</si>
  <si>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</si>
  <si>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</si>
  <si>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</si>
  <si>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</si>
  <si>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</si>
  <si>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</si>
  <si>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</si>
  <si>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</si>
  <si>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</si>
  <si>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</si>
  <si>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</si>
  <si>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</si>
  <si>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</si>
  <si>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</si>
  <si>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</si>
  <si>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</si>
  <si>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</si>
  <si>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</si>
  <si>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</si>
  <si>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</si>
  <si>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</si>
  <si>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</si>
  <si>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</si>
  <si>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</si>
  <si>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</si>
  <si>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</si>
  <si>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</si>
  <si>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</si>
  <si>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</si>
  <si>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</si>
  <si>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</si>
  <si>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</si>
  <si>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</si>
  <si>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</si>
  <si>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</si>
  <si>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</si>
  <si>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</si>
  <si>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</si>
  <si>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</si>
  <si>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</si>
  <si>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</si>
  <si>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</si>
  <si>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</si>
  <si>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</si>
  <si>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</si>
  <si>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</si>
  <si>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</si>
  <si>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</si>
  <si>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</si>
  <si>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</si>
  <si>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</si>
  <si>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</si>
  <si>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</si>
  <si>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</si>
  <si>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</si>
  <si>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</si>
  <si>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</si>
  <si>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</si>
  <si>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</si>
  <si>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</si>
  <si>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</si>
  <si>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</si>
  <si>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</si>
  <si>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</si>
  <si>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</si>
  <si>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</si>
  <si>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</si>
  <si>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</si>
  <si>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</si>
  <si>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</si>
  <si>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</si>
  <si>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</si>
  <si>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</si>
  <si>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</si>
  <si>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</si>
  <si>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</si>
  <si>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</si>
  <si>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</si>
  <si>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</si>
  <si>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</si>
  <si>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</si>
  <si>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</si>
  <si>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</si>
  <si>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</si>
  <si>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</si>
  <si>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</si>
  <si>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</si>
  <si>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</si>
  <si>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</si>
  <si>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</si>
  <si>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</si>
  <si>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</si>
  <si>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</si>
  <si>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</si>
  <si>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</si>
  <si>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</si>
  <si>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</si>
  <si>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</si>
  <si>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</si>
  <si>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</si>
  <si>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</si>
  <si>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</si>
  <si>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</si>
  <si>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</si>
  <si>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</si>
  <si>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</si>
  <si>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</si>
  <si>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</si>
  <si>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</si>
  <si>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</si>
  <si>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</si>
  <si>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</si>
  <si>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</si>
  <si>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</si>
  <si>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</si>
  <si>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</si>
  <si>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</si>
  <si>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</si>
  <si>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</si>
  <si>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</si>
  <si>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</si>
  <si>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</si>
  <si>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</si>
  <si>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</si>
  <si>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</si>
  <si>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</si>
  <si>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</si>
  <si>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</si>
  <si>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</si>
  <si>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</si>
  <si>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</si>
  <si>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</si>
  <si>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</si>
  <si>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</si>
  <si>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</si>
  <si>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</si>
  <si>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</si>
  <si>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</si>
  <si>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</si>
  <si>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</si>
  <si>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</si>
  <si>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</si>
  <si>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</si>
  <si>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</si>
  <si>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</si>
  <si>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</si>
  <si>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</si>
  <si>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</si>
  <si>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</si>
  <si>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</si>
  <si>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</si>
  <si>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</si>
  <si>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</si>
  <si>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</si>
  <si>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</si>
  <si>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</si>
  <si>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</si>
  <si>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</si>
  <si>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</si>
  <si>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</si>
  <si>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</si>
  <si>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</si>
  <si>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</si>
  <si>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</si>
  <si>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</si>
  <si>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</si>
  <si>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</si>
  <si>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</si>
  <si>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</si>
  <si>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</si>
  <si>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</si>
  <si>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</si>
  <si>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</si>
  <si>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</si>
  <si>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</si>
  <si>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</si>
  <si>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</si>
  <si>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</si>
  <si>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</si>
  <si>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</si>
  <si>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</si>
  <si>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</si>
  <si>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</si>
  <si>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</si>
  <si>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</si>
  <si>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</si>
  <si>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</si>
  <si>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</si>
  <si>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</si>
  <si>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</si>
  <si>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</si>
  <si>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</si>
  <si>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</si>
  <si>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</si>
  <si>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</si>
  <si>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</si>
  <si>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</si>
  <si>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</si>
  <si>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</si>
  <si>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</si>
  <si>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</si>
  <si>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</si>
  <si>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</si>
  <si>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</si>
  <si>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</si>
  <si>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</si>
  <si>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</si>
  <si>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</si>
  <si>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</si>
  <si>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</si>
  <si>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</si>
  <si>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</si>
  <si>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</si>
  <si>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</si>
  <si>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</si>
  <si>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</si>
  <si>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</si>
  <si>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</si>
  <si>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</si>
  <si>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</si>
  <si>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</si>
  <si>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</si>
  <si>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</si>
  <si>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</si>
  <si>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</si>
  <si>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</si>
  <si>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</si>
  <si>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</si>
  <si>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</si>
  <si>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</si>
  <si>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</si>
  <si>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</si>
  <si>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</si>
  <si>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</si>
  <si>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</si>
  <si>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</si>
  <si>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</si>
  <si>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</si>
  <si>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</si>
  <si>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</si>
  <si>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</si>
  <si>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</si>
  <si>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</si>
  <si>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</si>
  <si>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</si>
  <si>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</si>
  <si>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</si>
  <si>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</si>
  <si>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</si>
  <si>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</si>
  <si>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</si>
  <si>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</si>
  <si>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</si>
  <si>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</si>
  <si>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</si>
  <si>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</si>
  <si>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</si>
  <si>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</si>
  <si>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</si>
  <si>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</si>
  <si>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</si>
  <si>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</si>
  <si>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</si>
  <si>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</si>
  <si>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</si>
  <si>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</si>
  <si>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</si>
  <si>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</si>
  <si>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</si>
  <si>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</si>
  <si>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</si>
  <si>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</si>
  <si>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</si>
  <si>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</si>
  <si>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</si>
  <si>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</si>
  <si>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</si>
  <si>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</si>
  <si>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</si>
  <si>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</si>
  <si>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</si>
  <si>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</si>
  <si>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</si>
  <si>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</si>
  <si>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</si>
  <si>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</si>
  <si>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</si>
  <si>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</si>
  <si>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</si>
  <si>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</si>
  <si>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</si>
  <si>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</si>
  <si>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</si>
  <si>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</si>
  <si>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</si>
  <si>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</si>
  <si>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</si>
  <si>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</si>
  <si>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</si>
  <si>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</si>
  <si>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</si>
  <si>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</si>
  <si>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</si>
  <si>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</si>
  <si>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</si>
  <si>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</si>
  <si>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</si>
  <si>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</si>
  <si>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</si>
  <si>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</si>
  <si>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</si>
  <si>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</si>
  <si>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</si>
  <si>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</si>
  <si>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</si>
  <si>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</si>
  <si>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</si>
  <si>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</si>
  <si>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</si>
  <si>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</si>
  <si>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</si>
  <si>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</si>
  <si>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</si>
  <si>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</si>
  <si>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</si>
  <si>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</si>
  <si>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</si>
  <si>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</si>
  <si>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</si>
  <si>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</si>
  <si>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</si>
  <si>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</si>
  <si>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</si>
  <si>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</si>
  <si>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</si>
  <si>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</si>
  <si>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</si>
  <si>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</si>
  <si>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</si>
  <si>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</si>
  <si>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</si>
  <si>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</si>
  <si>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</si>
  <si>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</si>
  <si>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</si>
  <si>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</si>
  <si>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</si>
  <si>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</si>
  <si>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</si>
  <si>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</si>
  <si>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</si>
  <si>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</si>
  <si>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</si>
  <si>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</si>
  <si>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</si>
  <si>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</si>
  <si>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</si>
  <si>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</si>
  <si>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</si>
  <si>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</si>
  <si>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</si>
  <si>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</si>
  <si>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</si>
  <si>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</si>
  <si>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</si>
  <si>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</si>
  <si>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</si>
  <si>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</si>
  <si>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</si>
  <si>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</si>
  <si>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</si>
  <si>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</si>
  <si>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</si>
  <si>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</si>
  <si>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</si>
  <si>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</si>
  <si>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</si>
  <si>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</si>
  <si>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</si>
  <si>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</si>
  <si>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</si>
  <si>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</si>
  <si>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</si>
  <si>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</si>
  <si>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</si>
  <si>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</si>
  <si>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</si>
  <si>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</si>
  <si>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</si>
  <si>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</si>
  <si>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</si>
  <si>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</si>
  <si>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</si>
  <si>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</si>
  <si>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</si>
  <si>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</si>
  <si>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</si>
  <si>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</si>
  <si>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</si>
  <si>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</si>
  <si>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</si>
  <si>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</si>
  <si>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</si>
  <si>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</si>
  <si>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</si>
  <si>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</si>
  <si>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</si>
  <si>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</si>
  <si>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</si>
  <si>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</si>
  <si>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</si>
  <si>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</si>
  <si>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</si>
  <si>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</si>
  <si>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</si>
  <si>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</si>
  <si>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</si>
  <si>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</si>
  <si>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</si>
  <si>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</si>
  <si>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</si>
  <si>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</si>
  <si>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</si>
  <si>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</si>
  <si>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</si>
  <si>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</si>
  <si>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</si>
  <si>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</si>
  <si>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</si>
  <si>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</si>
  <si>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</si>
  <si>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</si>
  <si>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</si>
  <si>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</si>
  <si>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</si>
  <si>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</si>
  <si>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</si>
  <si>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</si>
  <si>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</si>
  <si>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</si>
  <si>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</si>
  <si>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</si>
  <si>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</si>
  <si>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</si>
  <si>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</si>
  <si>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</si>
  <si>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</si>
  <si>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</si>
  <si>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</si>
  <si>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</si>
  <si>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</si>
  <si>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</si>
  <si>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</si>
  <si>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</si>
  <si>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</si>
  <si>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</si>
  <si>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</si>
  <si>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</si>
  <si>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</si>
  <si>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</si>
  <si>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</si>
  <si>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</si>
  <si>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</si>
  <si>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</si>
  <si>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</si>
  <si>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</si>
  <si>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</si>
  <si>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</si>
  <si>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</si>
  <si>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</si>
  <si>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</si>
  <si>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</si>
  <si>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</si>
  <si>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</si>
  <si>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</si>
  <si>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</si>
  <si>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</si>
  <si>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</si>
  <si>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</si>
  <si>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</si>
  <si>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</si>
  <si>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</si>
  <si>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</si>
  <si>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</si>
  <si>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</si>
  <si>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</si>
  <si>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</si>
  <si>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</si>
  <si>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</si>
  <si>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</si>
  <si>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</si>
  <si>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</si>
  <si>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</si>
  <si>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</si>
  <si>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</si>
  <si>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</si>
  <si>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</si>
  <si>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</si>
  <si>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</si>
  <si>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</si>
  <si>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</si>
  <si>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</si>
  <si>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</si>
  <si>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</si>
  <si>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</si>
  <si>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</si>
  <si>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</si>
  <si>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</si>
  <si>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</si>
  <si>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</si>
  <si>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</si>
  <si>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</si>
  <si>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</si>
  <si>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</si>
  <si>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</si>
  <si>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</si>
  <si>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</si>
  <si>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</si>
  <si>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</si>
  <si>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</si>
  <si>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</si>
  <si>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</si>
  <si>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</si>
  <si>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</si>
  <si>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</si>
  <si>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</si>
  <si>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</si>
  <si>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</si>
  <si>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</si>
  <si>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</si>
  <si>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</si>
  <si>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</si>
  <si>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</si>
  <si>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</si>
  <si>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</si>
  <si>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</si>
  <si>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</si>
  <si>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</si>
  <si>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</si>
  <si>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</si>
  <si>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</si>
  <si>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</si>
  <si>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</si>
  <si>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</si>
  <si>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</si>
  <si>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</si>
  <si>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</si>
  <si>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</si>
  <si>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</si>
  <si>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</si>
  <si>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</si>
  <si>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</si>
  <si>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</si>
  <si>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</si>
  <si>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</si>
  <si>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</si>
  <si>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</si>
  <si>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</si>
  <si>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</si>
  <si>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</si>
  <si>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</si>
  <si>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</si>
  <si>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</si>
  <si>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</si>
  <si>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</si>
  <si>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</si>
  <si>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</si>
  <si>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</si>
  <si>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</si>
  <si>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</si>
  <si>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</si>
  <si>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</si>
  <si>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</si>
  <si>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</si>
  <si>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</si>
  <si>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</si>
  <si>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</si>
  <si>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</si>
  <si>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</si>
  <si>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</si>
  <si>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</si>
  <si>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</si>
  <si>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</si>
  <si>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</si>
  <si>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</si>
  <si>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</si>
  <si>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</si>
  <si>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</si>
  <si>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</si>
  <si>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</si>
  <si>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</si>
  <si>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</si>
  <si>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</si>
  <si>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</si>
  <si>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</si>
  <si>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</si>
  <si>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</si>
  <si>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</si>
  <si>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</si>
  <si>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</si>
  <si>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</si>
  <si>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</si>
  <si>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</si>
  <si>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</si>
  <si>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</si>
  <si>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</si>
  <si>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</si>
  <si>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</si>
  <si>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</si>
  <si>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</si>
  <si>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</si>
  <si>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</si>
  <si>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</si>
  <si>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</si>
  <si>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</si>
  <si>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</si>
  <si>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</si>
  <si>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</si>
  <si>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</si>
  <si>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</si>
  <si>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</si>
  <si>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</si>
  <si>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</si>
  <si>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</si>
  <si>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</si>
  <si>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</si>
  <si>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</si>
  <si>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</si>
  <si>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</si>
  <si>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</si>
  <si>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</si>
  <si>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</si>
  <si>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</si>
  <si>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</si>
  <si>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</si>
  <si>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</si>
  <si>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</si>
  <si>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</si>
  <si>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</si>
  <si>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</si>
  <si>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</si>
  <si>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</si>
  <si>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</si>
  <si>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</si>
  <si>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</si>
  <si>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</si>
  <si>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</si>
  <si>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</si>
  <si>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</si>
  <si>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</si>
  <si>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</si>
  <si>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</si>
  <si>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</si>
  <si>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</si>
  <si>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</si>
  <si>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</si>
  <si>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</si>
  <si>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</si>
  <si>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</si>
  <si>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</si>
  <si>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</si>
  <si>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</si>
  <si>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</si>
  <si>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</si>
  <si>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</si>
  <si>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</si>
  <si>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</si>
  <si>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</si>
  <si>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</si>
  <si>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</si>
  <si>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</si>
  <si>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</si>
  <si>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</si>
  <si>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</si>
  <si>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</si>
  <si>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</si>
  <si>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</si>
  <si>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</si>
  <si>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</si>
  <si>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</si>
  <si>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</si>
  <si>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</si>
  <si>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</si>
  <si>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</si>
  <si>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</si>
  <si>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</si>
  <si>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</si>
  <si>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</si>
  <si>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</si>
  <si>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</si>
  <si>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</si>
  <si>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</si>
  <si>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</si>
  <si>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</si>
  <si>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</si>
  <si>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</si>
  <si>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</si>
  <si>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</si>
  <si>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</si>
  <si>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</si>
  <si>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</si>
  <si>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</si>
  <si>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</si>
  <si>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</si>
  <si>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</si>
  <si>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</si>
  <si>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</si>
  <si>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</si>
  <si>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</si>
  <si>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</si>
  <si>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</si>
  <si>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</si>
  <si>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</si>
  <si>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</si>
  <si>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</si>
  <si>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</si>
  <si>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</si>
  <si>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</si>
  <si>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</si>
  <si>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</si>
  <si>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</si>
  <si>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</si>
  <si>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</si>
  <si>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</si>
  <si>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</si>
  <si>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</si>
  <si>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</si>
  <si>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</si>
  <si>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</si>
  <si>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</si>
  <si>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</si>
  <si>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</si>
  <si>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</si>
  <si>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</si>
  <si>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</si>
  <si>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</si>
  <si>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</si>
  <si>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</si>
  <si>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</si>
  <si>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</si>
  <si>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</si>
  <si>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</si>
  <si>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</si>
  <si>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</si>
  <si>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</si>
  <si>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</si>
  <si>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</si>
  <si>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</si>
  <si>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</si>
  <si>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</si>
  <si>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</si>
  <si>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</si>
  <si>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</si>
  <si>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</si>
  <si>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</si>
  <si>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</si>
  <si>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</si>
  <si>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</si>
  <si>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</si>
  <si>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</si>
  <si>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</si>
  <si>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</si>
  <si>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</si>
  <si>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</si>
  <si>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</si>
  <si>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</si>
  <si>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</si>
  <si>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</si>
  <si>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</si>
  <si>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</si>
  <si>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</si>
  <si>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</si>
  <si>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</si>
  <si>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</si>
  <si>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</si>
  <si>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</si>
  <si>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</si>
  <si>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</si>
  <si>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</si>
  <si>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</si>
  <si>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</si>
  <si>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</si>
  <si>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</si>
  <si>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</si>
  <si>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</si>
  <si>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</si>
  <si>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</si>
  <si>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</si>
  <si>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</si>
  <si>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</si>
  <si>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</si>
  <si>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</si>
  <si>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</si>
  <si>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</si>
  <si>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</si>
  <si>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</si>
  <si>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</si>
  <si>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</si>
  <si>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</si>
  <si>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</si>
  <si>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</si>
  <si>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</si>
  <si>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</si>
  <si>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</si>
  <si>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</si>
  <si>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</si>
  <si>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</si>
  <si>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</si>
  <si>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</si>
  <si>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</si>
  <si>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</si>
  <si>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</si>
  <si>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</si>
  <si>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</si>
  <si>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</si>
  <si>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</si>
  <si>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</si>
  <si>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</si>
  <si>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</si>
  <si>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</si>
  <si>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</si>
  <si>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</si>
  <si>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</si>
  <si>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</si>
  <si>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</si>
  <si>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</si>
  <si>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</si>
  <si>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</si>
  <si>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</si>
  <si>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</si>
  <si>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</si>
  <si>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</si>
  <si>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</si>
  <si>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</si>
  <si>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</si>
  <si>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</si>
  <si>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</si>
  <si>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</si>
  <si>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</si>
  <si>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</si>
  <si>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</si>
  <si>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</si>
  <si>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</si>
  <si>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</si>
  <si>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</si>
  <si>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</si>
  <si>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</si>
  <si>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</si>
  <si>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</si>
  <si>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</si>
  <si>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</si>
  <si>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</si>
  <si>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</si>
  <si>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</si>
  <si>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</si>
  <si>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</si>
  <si>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</si>
  <si>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</si>
  <si>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</si>
  <si>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</si>
  <si>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</si>
  <si>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</si>
  <si>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</si>
  <si>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</si>
  <si>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</si>
  <si>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</si>
  <si>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</si>
  <si>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</si>
  <si>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</si>
  <si>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</si>
  <si>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</si>
  <si>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</si>
  <si>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</si>
  <si>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</si>
  <si>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</si>
  <si>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</si>
  <si>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</si>
  <si>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</si>
  <si>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</si>
  <si>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</si>
  <si>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</si>
  <si>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</si>
  <si>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</si>
  <si>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</si>
  <si>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</si>
  <si>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</si>
  <si>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</si>
  <si>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</si>
  <si>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</si>
  <si>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</si>
  <si>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</si>
  <si>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</si>
  <si>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</si>
  <si>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</si>
  <si>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</si>
  <si>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</si>
  <si>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</si>
  <si>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</si>
  <si>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</si>
  <si>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</si>
  <si>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</si>
  <si>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</si>
  <si>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</si>
  <si>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</si>
  <si>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</si>
  <si>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</si>
  <si>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</si>
  <si>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</si>
  <si>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</si>
  <si>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</si>
  <si>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</si>
  <si>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</si>
  <si>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</si>
  <si>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</si>
  <si>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</si>
  <si>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</si>
  <si>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</si>
  <si>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</si>
  <si>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</si>
  <si>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</si>
  <si>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</si>
  <si>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</si>
  <si>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</si>
  <si>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</si>
  <si>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</si>
  <si>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</si>
  <si>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</si>
  <si>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</si>
  <si>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</si>
  <si>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</si>
  <si>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</si>
  <si>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</si>
  <si>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</si>
  <si>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</si>
  <si>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</si>
  <si>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</si>
  <si>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</si>
  <si>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</si>
  <si>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</si>
  <si>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</si>
  <si>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</si>
  <si>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</si>
  <si>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</si>
  <si>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</si>
  <si>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</si>
  <si>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</si>
  <si>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</si>
  <si>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</si>
  <si>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</si>
  <si>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</si>
  <si>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</si>
  <si>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</si>
  <si>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</si>
  <si>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</si>
  <si>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</si>
  <si>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</si>
  <si>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</si>
  <si>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</si>
  <si>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</si>
  <si>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</si>
  <si>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</si>
  <si>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</si>
  <si>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</si>
  <si>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</si>
  <si>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</si>
  <si>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</si>
  <si>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</si>
  <si>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</si>
  <si>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</si>
  <si>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</si>
  <si>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</si>
  <si>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</si>
  <si>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</si>
  <si>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</si>
  <si>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</si>
  <si>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</si>
  <si>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</si>
  <si>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</si>
  <si>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</si>
  <si>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</si>
  <si>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</si>
  <si>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</si>
  <si>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</si>
  <si>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</si>
  <si>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</si>
  <si>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</si>
  <si>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</si>
  <si>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</si>
  <si>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</si>
  <si>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</si>
  <si>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</si>
  <si>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</si>
  <si>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</si>
  <si>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</si>
  <si>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</si>
  <si>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</si>
  <si>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</si>
  <si>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</si>
  <si>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</si>
  <si>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</si>
  <si>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</si>
  <si>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</si>
  <si>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</si>
  <si>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</si>
  <si>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</si>
  <si>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</si>
  <si>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</si>
  <si>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</si>
  <si>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</si>
  <si>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</si>
  <si>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</si>
  <si>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</si>
  <si>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</si>
  <si>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</si>
  <si>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</si>
  <si>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</si>
  <si>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</si>
  <si>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</si>
  <si>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</si>
  <si>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</si>
  <si>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</si>
  <si>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</si>
  <si>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</si>
  <si>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</si>
  <si>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</si>
  <si>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</si>
  <si>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</si>
  <si>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</si>
  <si>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</si>
  <si>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</si>
  <si>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</si>
  <si>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</si>
  <si>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</si>
  <si>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</si>
  <si>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</si>
  <si>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</si>
  <si>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</si>
  <si>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</si>
  <si>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</si>
  <si>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</si>
  <si>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</si>
  <si>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</si>
  <si>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</si>
  <si>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</si>
  <si>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</si>
  <si>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</si>
  <si>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</si>
  <si>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</si>
  <si>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</si>
  <si>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</si>
  <si>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</si>
  <si>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</si>
  <si>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</si>
  <si>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</si>
  <si>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</si>
  <si>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</si>
  <si>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</si>
  <si>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</si>
  <si>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</si>
  <si>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</si>
  <si>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</si>
  <si>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</si>
  <si>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</si>
  <si>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</si>
  <si>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</si>
  <si>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</si>
  <si>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</si>
  <si>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</si>
  <si>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</si>
  <si>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</si>
  <si>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</si>
  <si>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</si>
  <si>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</si>
  <si>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</si>
  <si>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</si>
  <si>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</si>
  <si>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</si>
  <si>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</si>
  <si>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</si>
  <si>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</si>
  <si>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</si>
  <si>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</si>
  <si>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</si>
  <si>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</si>
  <si>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</si>
  <si>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</si>
  <si>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</si>
  <si>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</si>
  <si>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</si>
  <si>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</si>
  <si>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</si>
  <si>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</si>
  <si>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</si>
  <si>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</si>
  <si>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</si>
  <si>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</si>
  <si>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</si>
  <si>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</si>
  <si>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</si>
  <si>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</si>
  <si>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</si>
  <si>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</si>
  <si>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</si>
  <si>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</si>
  <si>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</si>
  <si>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</si>
  <si>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</si>
  <si>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</si>
  <si>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</si>
  <si>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</si>
  <si>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</si>
  <si>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</si>
  <si>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</si>
  <si>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</si>
  <si>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</si>
  <si>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</si>
  <si>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</si>
  <si>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</si>
  <si>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</si>
  <si>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</si>
  <si>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</si>
  <si>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</si>
  <si>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</si>
  <si>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</si>
  <si>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</si>
  <si>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</si>
  <si>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</si>
  <si>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</si>
  <si>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</si>
  <si>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</si>
  <si>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</si>
  <si>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</si>
  <si>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</si>
  <si>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</si>
  <si>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</si>
  <si>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</si>
  <si>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</si>
  <si>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</si>
  <si>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</si>
  <si>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</si>
  <si>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</si>
  <si>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</si>
  <si>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</si>
  <si>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</si>
  <si>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</si>
  <si>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</si>
  <si>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</si>
  <si>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</si>
  <si>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</si>
  <si>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</si>
  <si>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</si>
  <si>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</si>
  <si>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</si>
  <si>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</si>
  <si>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</si>
  <si>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</si>
  <si>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</si>
  <si>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</si>
  <si>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</si>
  <si>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</si>
  <si>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</si>
  <si>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</si>
  <si>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</si>
  <si>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</si>
  <si>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</si>
  <si>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</si>
  <si>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</si>
  <si>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</si>
  <si>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</si>
  <si>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</si>
  <si>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</si>
  <si>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</si>
  <si>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</si>
  <si>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</si>
  <si>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</si>
  <si>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</si>
  <si>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</si>
  <si>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</si>
  <si>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</si>
  <si>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</si>
  <si>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</si>
  <si>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</si>
  <si>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</si>
  <si>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</si>
  <si>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</si>
  <si>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</si>
  <si>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</si>
  <si>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</si>
  <si>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</si>
  <si>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</si>
  <si>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</si>
  <si>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</si>
  <si>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</si>
  <si>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</si>
  <si>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</si>
  <si>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</si>
  <si>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</si>
  <si>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</si>
  <si>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</si>
  <si>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</si>
  <si>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</si>
  <si>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</si>
  <si>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</si>
  <si>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</si>
  <si>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</si>
  <si>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</si>
  <si>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</si>
  <si>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</si>
  <si>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</si>
  <si>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</si>
  <si>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</si>
  <si>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</si>
  <si>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</si>
  <si>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</si>
  <si>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</si>
  <si>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</si>
  <si>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</si>
  <si>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</si>
  <si>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</si>
  <si>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</si>
  <si>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</si>
  <si>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</si>
  <si>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</si>
  <si>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</si>
  <si>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</si>
  <si>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</si>
  <si>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</si>
  <si>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</si>
  <si>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</si>
  <si>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</si>
  <si>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</si>
  <si>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</si>
  <si>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</si>
  <si>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</si>
  <si>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</si>
  <si>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</si>
  <si>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</si>
  <si>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</si>
  <si>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</si>
  <si>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</si>
  <si>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</si>
  <si>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</si>
  <si>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</si>
  <si>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</si>
  <si>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</si>
  <si>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</si>
  <si>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</si>
  <si>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</si>
  <si>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</si>
  <si>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</si>
  <si>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</si>
  <si>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</si>
  <si>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</si>
  <si>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</si>
  <si>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</si>
  <si>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</si>
  <si>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</si>
  <si>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</si>
  <si>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</si>
  <si>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</si>
  <si>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</si>
  <si>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</si>
  <si>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</si>
  <si>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</si>
  <si>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</si>
  <si>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</si>
  <si>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</si>
  <si>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</si>
  <si>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</si>
  <si>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</si>
  <si>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</si>
  <si>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</si>
  <si>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</si>
  <si>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</si>
  <si>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</si>
  <si>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</si>
  <si>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</si>
  <si>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</si>
  <si>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</si>
  <si>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</si>
  <si>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</si>
  <si>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</si>
  <si>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</si>
  <si>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</si>
  <si>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</si>
  <si>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</si>
  <si>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</si>
  <si>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</si>
  <si>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</si>
  <si>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</si>
  <si>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</si>
  <si>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</si>
  <si>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</si>
  <si>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</si>
  <si>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</si>
  <si>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</si>
  <si>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</si>
  <si>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</si>
  <si>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</si>
  <si>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</si>
  <si>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</si>
  <si>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</si>
  <si>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</si>
  <si>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</si>
  <si>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</si>
  <si>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</si>
  <si>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</si>
  <si>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</si>
  <si>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</si>
  <si>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</si>
  <si>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</si>
  <si>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</si>
  <si>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</si>
  <si>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</si>
  <si>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</si>
  <si>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</si>
  <si>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</si>
  <si>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</si>
  <si>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</si>
  <si>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</si>
  <si>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</si>
  <si>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</si>
  <si>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</si>
  <si>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</si>
  <si>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</si>
  <si>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</si>
  <si>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</si>
  <si>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</si>
  <si>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</si>
  <si>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</si>
  <si>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</si>
  <si>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</si>
  <si>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</si>
  <si>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</si>
  <si>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</si>
  <si>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</si>
  <si>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</si>
  <si>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</si>
  <si>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</si>
  <si>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</si>
  <si>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</si>
  <si>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</si>
  <si>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</si>
  <si>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</si>
  <si>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</si>
  <si>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</si>
  <si>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</si>
  <si>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</si>
  <si>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</si>
  <si>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</si>
  <si>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</si>
  <si>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</si>
  <si>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</si>
  <si>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</si>
  <si>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</si>
  <si>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</si>
  <si>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</si>
  <si>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</si>
  <si>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</si>
  <si>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</si>
  <si>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</si>
  <si>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</si>
  <si>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</si>
  <si>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</si>
  <si>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</si>
  <si>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</si>
  <si>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</si>
  <si>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</si>
  <si>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</si>
  <si>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</si>
  <si>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</si>
  <si>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</si>
  <si>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</si>
  <si>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</si>
  <si>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</si>
  <si>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</si>
  <si>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</si>
  <si>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</si>
  <si>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</si>
  <si>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</si>
  <si>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</si>
  <si>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</si>
  <si>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</si>
  <si>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</si>
  <si>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</si>
  <si>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</si>
  <si>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</si>
  <si>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</si>
  <si>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</si>
  <si>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</si>
  <si>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</si>
  <si>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</si>
  <si>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</si>
  <si>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</si>
  <si>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</si>
  <si>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</si>
  <si>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</si>
  <si>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</si>
  <si>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</si>
  <si>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</si>
  <si>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</si>
  <si>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</si>
  <si>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</si>
  <si>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</si>
  <si>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</si>
  <si>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</si>
  <si>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</si>
  <si>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</si>
  <si>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</si>
  <si>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</si>
  <si>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</si>
  <si>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</si>
  <si>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</si>
  <si>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</si>
  <si>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</si>
  <si>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</si>
  <si>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</si>
  <si>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</si>
  <si>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</si>
  <si>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</si>
  <si>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</si>
  <si>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</si>
  <si>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</si>
  <si>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</si>
  <si>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</si>
  <si>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</si>
  <si>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</si>
  <si>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</si>
  <si>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</si>
  <si>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</si>
  <si>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</si>
  <si>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</si>
  <si>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</si>
  <si>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</si>
  <si>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</si>
  <si>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</si>
  <si>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</si>
  <si>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</si>
  <si>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</si>
  <si>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</si>
  <si>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</si>
  <si>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</si>
  <si>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</si>
  <si>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</si>
  <si>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</si>
  <si>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</si>
  <si>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</si>
  <si>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</si>
  <si>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</si>
  <si>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</si>
  <si>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</si>
  <si>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</si>
  <si>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</si>
  <si>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</si>
  <si>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</si>
  <si>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</si>
  <si>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</si>
  <si>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</si>
  <si>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</si>
  <si>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</si>
  <si>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</si>
  <si>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</si>
  <si>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</si>
  <si>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</si>
  <si>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</si>
  <si>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</si>
  <si>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</si>
  <si>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</si>
  <si>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</si>
  <si>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</si>
  <si>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</si>
  <si>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</si>
  <si>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</si>
  <si>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</si>
  <si>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</si>
  <si>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</si>
  <si>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</si>
  <si>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</si>
  <si>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</si>
  <si>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</si>
  <si>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</si>
  <si>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</si>
  <si>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</si>
  <si>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</si>
  <si>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</si>
  <si>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</si>
  <si>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</si>
  <si>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</si>
  <si>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</si>
  <si>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</si>
  <si>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</si>
  <si>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</si>
  <si>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</si>
  <si>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</si>
  <si>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</si>
  <si>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</si>
  <si>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</si>
  <si>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</si>
  <si>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</si>
  <si>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</si>
  <si>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</si>
  <si>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</si>
  <si>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</si>
  <si>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</si>
  <si>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</si>
  <si>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</si>
  <si>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</si>
  <si>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</si>
  <si>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</si>
  <si>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</si>
  <si>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</si>
  <si>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</si>
  <si>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</si>
  <si>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</si>
  <si>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</si>
  <si>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</si>
  <si>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</si>
  <si>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</si>
  <si>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</si>
  <si>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</si>
  <si>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</si>
  <si>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</si>
  <si>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</si>
  <si>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</si>
  <si>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</si>
  <si>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</si>
  <si>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</si>
  <si>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</si>
  <si>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</si>
  <si>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</si>
  <si>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</si>
  <si>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</si>
  <si>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</si>
  <si>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</si>
  <si>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</si>
  <si>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</si>
  <si>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</si>
  <si>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</si>
  <si>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</si>
  <si>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</si>
  <si>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</si>
  <si>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</si>
  <si>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</si>
  <si>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</si>
  <si>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</si>
  <si>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</si>
  <si>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</si>
  <si>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</si>
  <si>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</si>
  <si>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</si>
  <si>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</si>
  <si>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</si>
  <si>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</si>
  <si>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</si>
  <si>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</si>
  <si>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</si>
  <si>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</si>
  <si>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</si>
  <si>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</si>
  <si>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</si>
  <si>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</si>
  <si>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</si>
  <si>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</si>
  <si>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</si>
  <si>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</si>
  <si>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</si>
  <si>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</si>
  <si>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</si>
  <si>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</si>
  <si>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</si>
  <si>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</si>
  <si>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</si>
  <si>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</si>
  <si>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</si>
  <si>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</si>
  <si>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</si>
  <si>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</si>
  <si>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</si>
  <si>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</si>
  <si>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</si>
  <si>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</si>
  <si>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</si>
  <si>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</si>
  <si>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</si>
  <si>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</si>
  <si>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</si>
  <si>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</si>
  <si>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</si>
  <si>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</si>
  <si>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</si>
  <si>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</si>
  <si>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</si>
  <si>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</si>
  <si>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</si>
  <si>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</si>
  <si>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</si>
  <si>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</si>
  <si>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</si>
  <si>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</si>
  <si>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</si>
  <si>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</si>
  <si>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</si>
  <si>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</si>
  <si>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</si>
  <si>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</si>
  <si>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</si>
  <si>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</si>
  <si>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</si>
  <si>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</si>
  <si>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</si>
  <si>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</si>
  <si>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</si>
  <si>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</si>
  <si>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</si>
  <si>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</si>
  <si>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</si>
  <si>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</si>
  <si>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</si>
  <si>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</si>
  <si>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</si>
  <si>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</si>
  <si>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</si>
  <si>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</si>
  <si>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</si>
  <si>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</si>
  <si>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</si>
  <si>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</si>
  <si>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</si>
  <si>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</si>
  <si>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</si>
  <si>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</si>
  <si>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</si>
  <si>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</si>
  <si>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</si>
  <si>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</si>
  <si>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</si>
  <si>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</si>
  <si>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</si>
  <si>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</si>
  <si>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</si>
  <si>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</si>
  <si>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</si>
  <si>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</si>
  <si>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</si>
  <si>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</si>
  <si>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</si>
  <si>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</si>
  <si>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</si>
  <si>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</si>
  <si>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</si>
  <si>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</si>
  <si>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</si>
  <si>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</si>
  <si>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</si>
  <si>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</si>
  <si>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</si>
  <si>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</si>
  <si>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</si>
  <si>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</si>
  <si>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</si>
  <si>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</si>
  <si>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</si>
  <si>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</si>
  <si>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</si>
  <si>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</si>
  <si>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</si>
  <si>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</si>
  <si>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</si>
  <si>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</si>
  <si>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</si>
  <si>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</si>
  <si>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</si>
  <si>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</si>
  <si>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</si>
  <si>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</si>
  <si>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</si>
  <si>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</si>
  <si>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</si>
  <si>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</si>
  <si>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</si>
  <si>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</si>
  <si>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</si>
  <si>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</si>
  <si>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</si>
  <si>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</si>
  <si>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</si>
  <si>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</si>
  <si>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</si>
  <si>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</si>
  <si>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</si>
  <si>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</si>
  <si>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</si>
  <si>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</si>
  <si>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</si>
  <si>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</si>
  <si>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</si>
  <si>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</si>
  <si>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</si>
  <si>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</si>
  <si>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</si>
  <si>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</si>
  <si>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</si>
  <si>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</si>
  <si>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</si>
  <si>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</si>
  <si>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</si>
  <si>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</si>
  <si>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</si>
  <si>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</si>
  <si>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</si>
  <si>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</si>
  <si>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</si>
  <si>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</si>
  <si>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</si>
  <si>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</si>
  <si>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</si>
  <si>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</si>
  <si>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</si>
  <si>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</si>
  <si>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</si>
  <si>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</si>
  <si>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</si>
  <si>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</si>
  <si>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</si>
  <si>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</si>
  <si>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</si>
  <si>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</si>
  <si>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</si>
  <si>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</si>
  <si>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</si>
  <si>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</si>
  <si>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</si>
  <si>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</si>
  <si>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</si>
  <si>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</si>
  <si>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</si>
  <si>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</si>
  <si>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</si>
  <si>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</si>
  <si>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</si>
  <si>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</si>
  <si>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</si>
  <si>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</si>
  <si>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</si>
  <si>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</si>
  <si>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</si>
  <si>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</si>
  <si>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</si>
  <si>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</si>
  <si>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</si>
  <si>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</si>
  <si>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</si>
  <si>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</si>
  <si>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</si>
  <si>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</si>
  <si>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</si>
  <si>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</si>
  <si>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</si>
  <si>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</si>
  <si>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</si>
  <si>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</si>
  <si>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</si>
  <si>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</si>
  <si>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</si>
  <si>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</si>
  <si>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</si>
  <si>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</si>
  <si>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</si>
  <si>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</si>
  <si>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</si>
  <si>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</si>
  <si>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</si>
  <si>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</si>
  <si>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</si>
  <si>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</si>
  <si>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</si>
  <si>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</si>
  <si>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</si>
  <si>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</si>
  <si>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</si>
  <si>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</si>
  <si>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</si>
  <si>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</si>
  <si>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</si>
  <si>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</si>
  <si>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</si>
  <si>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</si>
  <si>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</si>
  <si>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</si>
  <si>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</si>
  <si>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</si>
  <si>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</si>
  <si>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</si>
  <si>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</si>
  <si>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</si>
  <si>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</si>
  <si>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</si>
  <si>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</si>
  <si>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</si>
  <si>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</si>
  <si>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</si>
  <si>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</si>
  <si>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</si>
  <si>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</si>
  <si>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</si>
  <si>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</si>
  <si>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</si>
  <si>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</si>
  <si>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</si>
  <si>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</si>
  <si>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</si>
  <si>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</si>
  <si>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</si>
  <si>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</si>
  <si>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</si>
  <si>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</si>
  <si>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</si>
  <si>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</si>
  <si>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</si>
  <si>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</si>
  <si>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</si>
  <si>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</si>
  <si>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</si>
  <si>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</si>
  <si>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</si>
  <si>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</si>
  <si>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</si>
  <si>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</si>
  <si>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</si>
  <si>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</si>
  <si>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</si>
  <si>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</si>
  <si>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</si>
  <si>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</si>
  <si>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</si>
  <si>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</si>
  <si>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</si>
  <si>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</si>
  <si>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</si>
  <si>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</si>
  <si>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</si>
  <si>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</si>
  <si>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</si>
  <si>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</si>
  <si>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</si>
  <si>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</si>
  <si>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</si>
  <si>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</si>
  <si>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</si>
  <si>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</si>
  <si>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</si>
  <si>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</si>
  <si>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</si>
  <si>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</si>
  <si>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</si>
  <si>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</si>
  <si>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</si>
  <si>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</si>
  <si>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</si>
  <si>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</si>
  <si>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</si>
  <si>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</si>
  <si>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</si>
  <si>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</si>
  <si>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</si>
  <si>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</si>
  <si>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</si>
  <si>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</si>
  <si>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</si>
  <si>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</si>
  <si>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</si>
  <si>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</si>
  <si>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</si>
  <si>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</si>
  <si>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</si>
  <si>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</si>
  <si>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</si>
  <si>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</si>
  <si>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</si>
  <si>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</si>
  <si>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</si>
  <si>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</si>
  <si>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</si>
  <si>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</si>
  <si>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</si>
  <si>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</si>
  <si>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</si>
  <si>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</si>
  <si>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</si>
  <si>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</si>
  <si>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</si>
  <si>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</si>
  <si>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</si>
  <si>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</si>
  <si>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</si>
  <si>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</si>
  <si>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</si>
  <si>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</si>
  <si>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</si>
  <si>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</si>
  <si>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</si>
  <si>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</si>
  <si>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</si>
  <si>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</si>
  <si>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</si>
  <si>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</si>
  <si>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</si>
  <si>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</si>
  <si>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</si>
  <si>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</si>
  <si>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</si>
  <si>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</si>
  <si>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</si>
  <si>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</si>
  <si>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</si>
  <si>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</si>
  <si>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</si>
  <si>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</si>
  <si>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</si>
  <si>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</si>
  <si>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</si>
  <si>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</si>
  <si>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</si>
  <si>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</si>
  <si>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</si>
  <si>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</si>
  <si>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</si>
  <si>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</si>
  <si>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</si>
  <si>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</si>
  <si>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</si>
  <si>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</si>
  <si>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</si>
  <si>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</si>
  <si>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</si>
  <si>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</si>
  <si>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</si>
  <si>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</si>
  <si>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</si>
  <si>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</si>
  <si>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</si>
  <si>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</si>
  <si>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</si>
  <si>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</si>
  <si>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</si>
  <si>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</si>
  <si>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</si>
  <si>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</si>
  <si>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</si>
  <si>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</si>
  <si>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</si>
  <si>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</si>
  <si>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</si>
  <si>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</si>
  <si>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</si>
  <si>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</si>
  <si>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</si>
  <si>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</si>
  <si>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</si>
  <si>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</si>
  <si>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</si>
  <si>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</si>
  <si>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</si>
  <si>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</si>
  <si>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</si>
  <si>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</si>
  <si>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</si>
  <si>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</si>
  <si>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</si>
  <si>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</si>
  <si>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</si>
  <si>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</si>
  <si>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</si>
  <si>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</si>
  <si>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</si>
  <si>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</si>
  <si>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</si>
  <si>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</si>
  <si>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</si>
  <si>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</si>
  <si>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</si>
  <si>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</si>
  <si>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</si>
  <si>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</si>
  <si>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</si>
  <si>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</si>
  <si>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</si>
  <si>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</si>
  <si>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</si>
  <si>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</si>
  <si>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</si>
  <si>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</si>
  <si>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</si>
  <si>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</si>
  <si>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</si>
  <si>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</si>
  <si>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</si>
  <si>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</si>
  <si>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</si>
  <si>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</si>
  <si>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</si>
  <si>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</si>
  <si>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</si>
  <si>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</si>
  <si>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</si>
  <si>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</si>
  <si>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</si>
  <si>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</si>
  <si>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</si>
  <si>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</si>
  <si>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</si>
  <si>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</si>
  <si>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</si>
  <si>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</si>
  <si>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</si>
  <si>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</si>
  <si>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</si>
  <si>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</si>
  <si>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</si>
  <si>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</si>
  <si>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</si>
  <si>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</si>
  <si>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</si>
  <si>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</si>
  <si>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</si>
  <si>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</si>
  <si>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</si>
  <si>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</si>
  <si>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</si>
  <si>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</si>
  <si>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</si>
  <si>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</si>
  <si>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</si>
  <si>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</si>
  <si>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</si>
  <si>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</si>
  <si>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</si>
  <si>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</si>
  <si>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</si>
  <si>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</si>
  <si>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</si>
  <si>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</si>
  <si>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</si>
  <si>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</si>
  <si>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</si>
  <si>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</si>
  <si>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</si>
  <si>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</si>
  <si>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</si>
  <si>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</si>
  <si>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</si>
  <si>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</si>
  <si>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</si>
  <si>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</si>
  <si>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</si>
  <si>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</si>
  <si>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</si>
  <si>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</si>
  <si>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</si>
  <si>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</si>
  <si>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</si>
  <si>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</si>
  <si>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</si>
  <si>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</si>
  <si>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</si>
  <si>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</si>
  <si>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</si>
  <si>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</si>
  <si>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</si>
  <si>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</si>
  <si>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</si>
  <si>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</si>
  <si>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</si>
  <si>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</si>
  <si>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</si>
  <si>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</si>
  <si>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</si>
  <si>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</si>
  <si>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</si>
  <si>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</si>
  <si>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</si>
  <si>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</si>
  <si>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</si>
  <si>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</si>
  <si>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</si>
  <si>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</si>
  <si>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</si>
  <si>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</si>
  <si>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</si>
  <si>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</si>
  <si>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</si>
  <si>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</si>
  <si>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</si>
  <si>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</si>
  <si>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</si>
  <si>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</si>
  <si>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</si>
  <si>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</si>
  <si>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</si>
  <si>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</si>
  <si>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</si>
  <si>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</si>
  <si>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</si>
  <si>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</si>
  <si>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</si>
  <si>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</si>
  <si>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</si>
  <si>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</si>
  <si>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</si>
  <si>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</si>
  <si>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</si>
  <si>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</si>
  <si>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</si>
  <si>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</si>
  <si>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</si>
  <si>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</si>
  <si>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</si>
  <si>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</si>
  <si>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</si>
  <si>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</si>
  <si>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</si>
  <si>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</si>
  <si>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</si>
  <si>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</si>
  <si>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</si>
  <si>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</si>
  <si>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</si>
  <si>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</si>
  <si>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</si>
  <si>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</si>
  <si>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</si>
  <si>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</si>
  <si>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</si>
  <si>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</si>
  <si>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</si>
  <si>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</si>
  <si>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</si>
  <si>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</si>
  <si>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</si>
  <si>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</si>
  <si>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</si>
  <si>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</si>
  <si>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</si>
  <si>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</si>
  <si>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</si>
  <si>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</si>
  <si>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</si>
  <si>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</si>
  <si>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</si>
  <si>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</si>
  <si>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</si>
  <si>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</si>
  <si>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</si>
  <si>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</si>
  <si>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</si>
  <si>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</si>
  <si>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</si>
  <si>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</si>
  <si>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</si>
  <si>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</si>
  <si>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</si>
  <si>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</si>
  <si>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</si>
  <si>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</si>
  <si>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</si>
  <si>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</si>
  <si>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</si>
  <si>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</si>
  <si>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</si>
  <si>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</si>
  <si>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</si>
  <si>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</si>
  <si>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</si>
  <si>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</si>
  <si>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</si>
  <si>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</si>
  <si>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</si>
  <si>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</si>
  <si>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</si>
  <si>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</si>
  <si>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</si>
  <si>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</si>
  <si>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</si>
  <si>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</si>
  <si>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</si>
  <si>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</si>
  <si>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</si>
  <si>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</si>
  <si>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</si>
  <si>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</si>
  <si>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</si>
  <si>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</si>
  <si>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</si>
  <si>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</si>
  <si>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</si>
  <si>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</si>
  <si>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</si>
  <si>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</si>
  <si>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</si>
  <si>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</si>
  <si>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</si>
  <si>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</si>
  <si>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</si>
  <si>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</si>
  <si>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</si>
  <si>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</si>
  <si>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</si>
  <si>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</si>
  <si>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</si>
  <si>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</si>
  <si>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</si>
  <si>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</si>
  <si>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</si>
  <si>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</si>
  <si>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</si>
  <si>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</si>
  <si>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</si>
  <si>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</si>
  <si>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</si>
  <si>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</si>
  <si>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</si>
  <si>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</si>
  <si>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</si>
  <si>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</si>
  <si>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</si>
  <si>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</si>
  <si>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</si>
  <si>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</si>
  <si>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</si>
  <si>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</si>
  <si>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</si>
  <si>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</si>
  <si>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</si>
  <si>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</si>
  <si>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</si>
  <si>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</si>
  <si>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</si>
  <si>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</si>
  <si>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</si>
  <si>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</si>
  <si>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</si>
  <si>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</si>
  <si>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</si>
  <si>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</si>
  <si>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</si>
  <si>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</si>
  <si>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</si>
  <si>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</si>
  <si>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</si>
  <si>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</si>
  <si>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</si>
  <si>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</si>
  <si>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</si>
  <si>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</si>
  <si>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</si>
  <si>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</si>
  <si>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</si>
  <si>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</si>
  <si>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</si>
  <si>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</si>
  <si>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</si>
  <si>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</si>
  <si>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</si>
  <si>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</si>
  <si>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</si>
  <si>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</si>
  <si>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</si>
  <si>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</si>
  <si>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</si>
  <si>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</si>
  <si>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</si>
  <si>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</si>
  <si>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</si>
  <si>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</si>
  <si>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</si>
  <si>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</si>
  <si>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</si>
  <si>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</si>
  <si>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</si>
  <si>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</si>
  <si>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</si>
  <si>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</si>
  <si>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</si>
  <si>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</si>
  <si>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</si>
  <si>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</si>
  <si>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</si>
  <si>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</si>
  <si>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</si>
  <si>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</si>
  <si>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</si>
  <si>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</si>
  <si>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</si>
  <si>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</si>
  <si>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</si>
  <si>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</si>
  <si>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</si>
  <si>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</si>
  <si>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</si>
  <si>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</si>
  <si>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</si>
  <si>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</si>
  <si>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</si>
  <si>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</si>
  <si>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</si>
  <si>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</si>
  <si>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</si>
  <si>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</si>
  <si>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</si>
  <si>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</si>
  <si>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</si>
  <si>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</si>
  <si>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</si>
  <si>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</si>
  <si>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</si>
  <si>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</si>
  <si>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</si>
  <si>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</si>
  <si>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</si>
  <si>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</si>
  <si>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</si>
  <si>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</si>
  <si>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</si>
  <si>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</si>
  <si>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</si>
  <si>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</si>
  <si>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</si>
  <si>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</si>
  <si>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</si>
  <si>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</si>
  <si>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</si>
  <si>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</si>
  <si>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</si>
  <si>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</si>
  <si>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</si>
  <si>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</si>
  <si>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</si>
  <si>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</si>
  <si>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</si>
  <si>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</si>
  <si>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</si>
  <si>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</si>
  <si>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</si>
  <si>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</si>
  <si>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</si>
  <si>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</si>
  <si>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</si>
  <si>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</si>
  <si>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</si>
  <si>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</si>
  <si>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</si>
  <si>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</si>
  <si>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</si>
  <si>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</si>
  <si>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</si>
  <si>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</si>
  <si>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</si>
  <si>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</si>
  <si>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</si>
  <si>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</si>
  <si>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</si>
  <si>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</si>
  <si>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</si>
  <si>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</si>
  <si>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</si>
  <si>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</si>
  <si>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</si>
  <si>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</si>
  <si>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</si>
  <si>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</si>
  <si>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</si>
  <si>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</si>
  <si>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</si>
  <si>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</si>
  <si>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</si>
  <si>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</si>
  <si>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</si>
  <si>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</si>
  <si>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</si>
  <si>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</si>
  <si>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</si>
  <si>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</si>
  <si>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</si>
  <si>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</si>
  <si>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</si>
  <si>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</si>
  <si>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</si>
  <si>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</si>
  <si>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</si>
  <si>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</si>
  <si>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</si>
  <si>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</si>
  <si>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</si>
  <si>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</si>
  <si>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</si>
  <si>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</si>
  <si>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</si>
  <si>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</si>
  <si>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</si>
  <si>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</si>
  <si>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</si>
  <si>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</si>
  <si>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</si>
  <si>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</si>
  <si>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</si>
  <si>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</si>
  <si>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</si>
  <si>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</si>
  <si>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</si>
  <si>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</si>
  <si>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</si>
  <si>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</si>
  <si>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</si>
  <si>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</si>
  <si>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</si>
  <si>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</si>
  <si>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</si>
  <si>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</si>
  <si>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</si>
  <si>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</si>
  <si>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</si>
  <si>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</si>
  <si>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</si>
  <si>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</si>
  <si>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</si>
  <si>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</si>
  <si>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</si>
  <si>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</si>
  <si>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</si>
  <si>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</si>
  <si>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</si>
  <si>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</si>
  <si>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</si>
  <si>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</si>
  <si>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</si>
  <si>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</si>
  <si>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</si>
  <si>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</si>
  <si>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</si>
  <si>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</si>
  <si>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</si>
  <si>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</si>
  <si>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</si>
  <si>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</si>
  <si>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</si>
  <si>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</si>
  <si>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</si>
  <si>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</si>
  <si>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</si>
  <si>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</si>
  <si>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</si>
  <si>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</si>
  <si>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</si>
  <si>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</si>
  <si>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</si>
  <si>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</si>
  <si>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</si>
  <si>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</si>
  <si>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</si>
  <si>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</si>
  <si>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</si>
  <si>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</si>
  <si>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</si>
  <si>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</si>
  <si>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</si>
  <si>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</si>
  <si>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</si>
  <si>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</si>
  <si>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</si>
  <si>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</si>
  <si>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</si>
  <si>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</si>
  <si>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</si>
  <si>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</si>
  <si>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</si>
  <si>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</si>
  <si>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</si>
  <si>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</si>
  <si>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</si>
  <si>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</si>
  <si>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</si>
  <si>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</si>
  <si>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</si>
  <si>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</si>
  <si>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</si>
  <si>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</si>
  <si>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</si>
  <si>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</si>
  <si>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</si>
  <si>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</si>
  <si>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</si>
  <si>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</si>
  <si>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</si>
  <si>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</si>
  <si>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</si>
  <si>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</si>
  <si>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</si>
  <si>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</si>
  <si>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</si>
  <si>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</si>
  <si>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</si>
  <si>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</si>
  <si>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</si>
  <si>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</si>
  <si>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</si>
  <si>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</si>
  <si>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</si>
  <si>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</si>
  <si>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</si>
  <si>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</si>
  <si>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</si>
  <si>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</si>
  <si>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</si>
  <si>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</si>
  <si>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</si>
  <si>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</si>
  <si>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</si>
  <si>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</si>
  <si>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</si>
  <si>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</si>
  <si>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</si>
  <si>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</si>
  <si>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</si>
  <si>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</si>
  <si>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</si>
  <si>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</si>
  <si>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</si>
  <si>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</si>
  <si>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</si>
  <si>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</si>
  <si>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</si>
  <si>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</si>
  <si>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</si>
  <si>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</si>
  <si>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</si>
  <si>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</si>
  <si>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</si>
  <si>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</si>
  <si>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</si>
  <si>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</si>
  <si>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</si>
  <si>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</si>
  <si>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</si>
  <si>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</si>
  <si>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</si>
  <si>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</si>
  <si>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</si>
  <si>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</si>
  <si>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</si>
  <si>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</si>
  <si>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</si>
  <si>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</si>
  <si>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</si>
  <si>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</si>
  <si>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</si>
  <si>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</si>
  <si>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</si>
  <si>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</si>
  <si>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</si>
  <si>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</si>
  <si>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</si>
  <si>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</si>
  <si>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</si>
  <si>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</si>
  <si>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</si>
  <si>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</si>
  <si>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</si>
  <si>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</si>
  <si>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</si>
  <si>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</si>
  <si>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</si>
  <si>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</si>
  <si>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</si>
  <si>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</si>
  <si>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</si>
  <si>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</si>
  <si>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</si>
  <si>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</si>
  <si>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</si>
  <si>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</si>
  <si>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</si>
  <si>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</si>
  <si>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</si>
  <si>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</si>
  <si>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</si>
  <si>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</si>
  <si>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</si>
  <si>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</si>
  <si>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</si>
  <si>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</si>
  <si>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</si>
  <si>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</si>
  <si>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</si>
  <si>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</si>
  <si>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</si>
  <si>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</si>
  <si>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</si>
  <si>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</si>
  <si>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</si>
  <si>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</si>
  <si>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</si>
  <si>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</si>
  <si>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</si>
  <si>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</si>
  <si>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</si>
  <si>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</si>
  <si>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</si>
  <si>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</si>
  <si>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</si>
  <si>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</si>
  <si>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</si>
  <si>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</si>
  <si>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</si>
  <si>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</si>
  <si>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</si>
  <si>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</si>
  <si>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</si>
  <si>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</si>
  <si>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</si>
  <si>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</si>
  <si>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</si>
  <si>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</si>
  <si>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</si>
  <si>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</si>
  <si>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</si>
  <si>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</si>
  <si>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</si>
  <si>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</si>
  <si>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</si>
  <si>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</si>
  <si>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</si>
  <si>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</si>
  <si>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</si>
  <si>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</si>
  <si>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</si>
  <si>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</si>
  <si>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</si>
  <si>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</si>
  <si>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</si>
  <si>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</si>
  <si>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</si>
  <si>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</si>
  <si>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</si>
  <si>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</si>
  <si>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</si>
  <si>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</si>
  <si>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</si>
  <si>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</si>
  <si>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</si>
  <si>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</si>
  <si>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</si>
  <si>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</si>
  <si>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</si>
  <si>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</si>
  <si>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</si>
  <si>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</si>
  <si>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</si>
  <si>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</si>
  <si>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</si>
  <si>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</si>
  <si>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</si>
  <si>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</si>
  <si>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</si>
  <si>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</si>
  <si>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</si>
  <si>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</si>
  <si>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</si>
  <si>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</si>
  <si>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</si>
  <si>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</si>
  <si>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</si>
  <si>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</si>
  <si>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</si>
  <si>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</si>
  <si>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</si>
  <si>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</si>
  <si>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</si>
  <si>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</si>
  <si>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</si>
  <si>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</si>
  <si>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</si>
  <si>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</si>
  <si>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</si>
  <si>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</si>
  <si>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</si>
  <si>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</si>
  <si>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</si>
  <si>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</si>
  <si>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</si>
  <si>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</si>
  <si>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</si>
  <si>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</si>
  <si>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</si>
  <si>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</si>
  <si>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</si>
  <si>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</si>
  <si>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</si>
  <si>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</si>
  <si>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</si>
  <si>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</si>
  <si>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</si>
  <si>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</si>
  <si>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</si>
  <si>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</si>
  <si>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</si>
  <si>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</si>
  <si>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</si>
  <si>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</si>
  <si>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</si>
  <si>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</si>
  <si>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</si>
  <si>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</si>
  <si>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</si>
  <si>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</si>
  <si>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</si>
  <si>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</si>
  <si>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</si>
  <si>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</si>
  <si>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</si>
  <si>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</si>
  <si>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</si>
  <si>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</si>
  <si>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</si>
  <si>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</si>
  <si>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</si>
  <si>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</si>
  <si>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</si>
  <si>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</si>
  <si>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</si>
  <si>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</si>
  <si>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</si>
  <si>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</si>
  <si>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</si>
  <si>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</si>
  <si>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</si>
  <si>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</si>
  <si>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</si>
  <si>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</si>
  <si>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</si>
  <si>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</si>
  <si>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</si>
  <si>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</si>
  <si>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</si>
  <si>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</si>
  <si>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</si>
  <si>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</si>
  <si>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</si>
  <si>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</si>
  <si>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</si>
  <si>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</si>
  <si>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</si>
  <si>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</si>
  <si>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</si>
  <si>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</si>
  <si>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</si>
  <si>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</si>
  <si>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</si>
  <si>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</si>
  <si>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</si>
  <si>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</si>
  <si>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</si>
  <si>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</si>
  <si>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</si>
  <si>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</si>
  <si>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</si>
  <si>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</si>
  <si>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</si>
  <si>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</si>
  <si>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</si>
  <si>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</si>
  <si>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</si>
  <si>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</si>
  <si>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</si>
  <si>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</si>
  <si>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</si>
  <si>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</si>
  <si>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</si>
  <si>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</si>
  <si>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</si>
  <si>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</si>
  <si>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</si>
  <si>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</si>
  <si>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</si>
  <si>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</si>
  <si>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</si>
  <si>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</si>
  <si>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</si>
  <si>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</si>
  <si>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</si>
  <si>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</si>
  <si>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</si>
  <si>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</si>
  <si>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</si>
  <si>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</si>
  <si>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</si>
  <si>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</si>
  <si>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</si>
  <si>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</si>
  <si>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</si>
  <si>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</si>
  <si>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</si>
  <si>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</si>
  <si>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</si>
  <si>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</si>
  <si>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</si>
  <si>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</si>
  <si>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</si>
  <si>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</si>
  <si>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</si>
  <si>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</si>
  <si>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</si>
  <si>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</si>
  <si>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</si>
  <si>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</si>
  <si>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</si>
  <si>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</si>
  <si>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</si>
  <si>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</si>
  <si>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</si>
  <si>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</si>
  <si>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</si>
  <si>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</si>
  <si>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</si>
  <si>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</si>
  <si>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</si>
  <si>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</si>
  <si>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</si>
  <si>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</si>
  <si>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</si>
  <si>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</si>
  <si>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</si>
  <si>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</si>
  <si>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</si>
  <si>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</si>
  <si>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</si>
  <si>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</si>
  <si>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</si>
  <si>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</si>
  <si>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</si>
  <si>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</si>
  <si>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</si>
  <si>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</si>
  <si>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</si>
  <si>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</si>
  <si>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</si>
  <si>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</si>
  <si>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</si>
  <si>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</si>
  <si>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</si>
  <si>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</si>
  <si>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</si>
  <si>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</si>
  <si>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</si>
  <si>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</si>
  <si>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</si>
  <si>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</si>
  <si>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</si>
  <si>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</si>
  <si>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</si>
  <si>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</si>
  <si>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</si>
  <si>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</si>
  <si>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</si>
  <si>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</si>
  <si>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</si>
  <si>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</si>
  <si>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</si>
  <si>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</si>
  <si>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</si>
  <si>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</si>
  <si>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</si>
  <si>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</si>
  <si>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</si>
  <si>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</si>
  <si>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</si>
  <si>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</si>
  <si>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</si>
  <si>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</si>
  <si>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</si>
  <si>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</si>
  <si>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</si>
  <si>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</si>
  <si>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</si>
  <si>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</si>
  <si>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</si>
  <si>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</si>
  <si>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</si>
  <si>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</si>
  <si>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</si>
  <si>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</si>
  <si>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</si>
  <si>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</si>
  <si>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</si>
  <si>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</si>
  <si>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</si>
  <si>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</si>
  <si>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</si>
  <si>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</si>
  <si>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</si>
  <si>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</si>
  <si>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</si>
  <si>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</si>
  <si>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</si>
  <si>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</si>
  <si>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</si>
  <si>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</si>
  <si>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</si>
  <si>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</si>
  <si>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</si>
  <si>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</si>
  <si>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</si>
  <si>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</si>
  <si>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</si>
  <si>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</si>
  <si>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</si>
  <si>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</si>
  <si>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</si>
  <si>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</si>
  <si>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</si>
  <si>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</si>
  <si>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</si>
  <si>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</si>
  <si>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</si>
  <si>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</si>
  <si>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</si>
  <si>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</si>
  <si>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</si>
  <si>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</si>
  <si>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</si>
  <si>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</si>
  <si>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</si>
  <si>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</si>
  <si>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</si>
  <si>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</si>
  <si>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</si>
  <si>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</si>
  <si>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</si>
  <si>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</si>
  <si>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</si>
  <si>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</si>
  <si>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</si>
  <si>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</si>
  <si>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</si>
  <si>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</si>
  <si>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</si>
  <si>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</si>
  <si>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</si>
  <si>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</si>
  <si>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</si>
  <si>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</si>
  <si>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</si>
  <si>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</si>
  <si>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</si>
  <si>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</si>
  <si>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</si>
  <si>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</si>
  <si>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</si>
  <si>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</si>
  <si>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</si>
  <si>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</si>
  <si>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</si>
  <si>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</si>
  <si>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</si>
  <si>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</si>
  <si>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</si>
  <si>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</si>
  <si>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</si>
  <si>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</si>
  <si>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</si>
  <si>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</si>
  <si>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</si>
  <si>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</si>
  <si>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</si>
  <si>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</si>
  <si>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</si>
  <si>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</si>
  <si>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</si>
  <si>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</si>
  <si>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</si>
  <si>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</si>
  <si>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</si>
  <si>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</si>
  <si>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</si>
  <si>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</si>
  <si>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</si>
  <si>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</si>
  <si>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</si>
  <si>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</si>
  <si>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</si>
  <si>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</si>
  <si>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</si>
  <si>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</si>
  <si>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</si>
  <si>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</si>
  <si>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</si>
  <si>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</si>
  <si>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</si>
  <si>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</si>
  <si>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</si>
  <si>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</si>
  <si>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</si>
  <si>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</si>
  <si>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</si>
  <si>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</si>
  <si>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</si>
  <si>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</si>
  <si>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</si>
  <si>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</si>
  <si>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</si>
  <si>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</si>
  <si>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</si>
  <si>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</si>
  <si>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</si>
  <si>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</si>
  <si>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</si>
  <si>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</si>
  <si>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</si>
  <si>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</si>
  <si>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</si>
  <si>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</si>
  <si>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</si>
  <si>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</si>
  <si>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</si>
  <si>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</si>
  <si>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</si>
  <si>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</si>
  <si>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</si>
  <si>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</si>
  <si>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</si>
  <si>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</si>
  <si>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</si>
  <si>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</si>
  <si>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</si>
  <si>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</si>
  <si>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</si>
  <si>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</si>
  <si>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</si>
  <si>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</si>
  <si>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</si>
  <si>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</si>
  <si>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</si>
  <si>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</si>
  <si>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</si>
  <si>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</si>
  <si>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</si>
  <si>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</si>
  <si>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</si>
  <si>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</si>
  <si>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</si>
  <si>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</si>
  <si>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</si>
  <si>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</si>
  <si>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</si>
  <si>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</si>
  <si>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</si>
  <si>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</si>
  <si>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</si>
  <si>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</si>
  <si>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</si>
  <si>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</si>
  <si>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</si>
  <si>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</si>
  <si>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</si>
  <si>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</si>
  <si>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</si>
  <si>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</si>
  <si>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</si>
  <si>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</si>
  <si>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</si>
  <si>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</si>
  <si>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</si>
  <si>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</si>
  <si>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</si>
  <si>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</si>
  <si>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</si>
  <si>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</si>
  <si>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</si>
  <si>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</si>
  <si>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</si>
  <si>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</si>
  <si>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</si>
  <si>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</si>
  <si>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</si>
  <si>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</si>
  <si>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</si>
  <si>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</si>
  <si>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</si>
  <si>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</si>
  <si>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</si>
  <si>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</si>
  <si>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</si>
  <si>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</si>
  <si>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</si>
  <si>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</si>
  <si>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</si>
  <si>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</si>
  <si>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</si>
  <si>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</si>
  <si>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</si>
  <si>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</si>
  <si>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</si>
  <si>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</si>
  <si>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</si>
  <si>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</si>
  <si>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</si>
  <si>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</si>
  <si>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</si>
  <si>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</si>
  <si>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</si>
  <si>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</si>
  <si>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</si>
  <si>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</si>
  <si>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</si>
  <si>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</si>
  <si>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</si>
  <si>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</si>
  <si>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</si>
  <si>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</si>
  <si>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</si>
  <si>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</si>
  <si>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</si>
  <si>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</si>
  <si>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</si>
  <si>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</si>
  <si>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</si>
  <si>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</si>
  <si>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</si>
  <si>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</si>
  <si>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</si>
  <si>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</si>
  <si>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</si>
  <si>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</si>
  <si>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</si>
  <si>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</si>
  <si>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</si>
  <si>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</si>
  <si>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</si>
  <si>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</si>
  <si>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</si>
  <si>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</si>
  <si>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</si>
  <si>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</si>
  <si>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</si>
  <si>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</si>
  <si>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</si>
  <si>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</si>
  <si>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</si>
  <si>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</si>
  <si>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</si>
  <si>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</si>
  <si>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</si>
  <si>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</si>
  <si>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</si>
  <si>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</si>
  <si>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</si>
  <si>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</si>
  <si>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</si>
  <si>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</si>
  <si>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</si>
  <si>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</si>
  <si>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</si>
  <si>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</si>
  <si>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</si>
  <si>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</si>
  <si>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</si>
  <si>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</si>
  <si>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</si>
  <si>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</si>
  <si>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</si>
  <si>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</si>
  <si>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</si>
  <si>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</si>
  <si>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</si>
  <si>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</si>
  <si>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</si>
  <si>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</si>
  <si>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</si>
  <si>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</si>
  <si>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</si>
  <si>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</si>
  <si>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</si>
  <si>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</si>
  <si>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</si>
  <si>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</si>
  <si>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</si>
  <si>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</si>
  <si>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</si>
  <si>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</si>
  <si>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</si>
  <si>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</si>
  <si>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</si>
  <si>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</si>
  <si>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</si>
  <si>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</si>
  <si>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</si>
  <si>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</si>
  <si>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</si>
  <si>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</si>
  <si>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</si>
  <si>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</si>
  <si>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</si>
  <si>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</si>
  <si>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</si>
  <si>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</si>
  <si>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</si>
  <si>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</si>
  <si>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</si>
  <si>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</si>
  <si>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</si>
  <si>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</si>
  <si>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</si>
  <si>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</si>
  <si>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</si>
  <si>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</si>
  <si>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</si>
  <si>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</si>
  <si>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</si>
  <si>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</si>
  <si>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</si>
  <si>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</si>
  <si>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</si>
  <si>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</si>
  <si>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</si>
  <si>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</si>
  <si>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</si>
  <si>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</si>
  <si>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</si>
  <si>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</si>
  <si>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</si>
  <si>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</si>
  <si>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</si>
  <si>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</si>
  <si>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</si>
  <si>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</si>
  <si>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</si>
  <si>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</si>
  <si>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</si>
  <si>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</si>
  <si>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</si>
  <si>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</si>
  <si>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</si>
  <si>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</si>
  <si>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</si>
  <si>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</si>
  <si>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</si>
  <si>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</si>
  <si>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</si>
  <si>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</si>
  <si>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</si>
  <si>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</si>
  <si>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</si>
  <si>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</si>
  <si>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</si>
  <si>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</si>
  <si>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</si>
  <si>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</si>
  <si>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</si>
  <si>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</si>
  <si>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</si>
  <si>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</si>
  <si>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</si>
  <si>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</si>
  <si>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</si>
  <si>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</si>
  <si>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</si>
  <si>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</si>
  <si>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</si>
  <si>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</si>
  <si>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</si>
  <si>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</si>
  <si>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</si>
  <si>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</si>
  <si>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</si>
  <si>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</si>
  <si>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</si>
  <si>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</si>
  <si>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</si>
  <si>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</si>
  <si>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</si>
  <si>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</si>
  <si>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</si>
  <si>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</si>
  <si>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</si>
  <si>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</si>
  <si>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</si>
  <si>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</si>
  <si>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</si>
  <si>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</si>
  <si>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</si>
  <si>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</si>
  <si>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</si>
  <si>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</si>
  <si>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</si>
  <si>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</si>
  <si>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</si>
  <si>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</si>
  <si>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</si>
  <si>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</si>
  <si>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</si>
  <si>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</si>
  <si>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</si>
  <si>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</si>
  <si>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</si>
  <si>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</si>
  <si>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</si>
  <si>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</si>
  <si>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</si>
  <si>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</si>
  <si>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</si>
  <si>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</si>
  <si>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</si>
  <si>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</si>
  <si>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</si>
  <si>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</si>
  <si>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</si>
  <si>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</si>
  <si>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</si>
  <si>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</si>
  <si>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</si>
  <si>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</si>
  <si>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</si>
  <si>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</si>
  <si>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</si>
  <si>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</si>
  <si>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</si>
  <si>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</si>
  <si>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</si>
  <si>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</si>
  <si>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</si>
  <si>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</si>
  <si>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</si>
  <si>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</si>
  <si>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</si>
  <si>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</si>
  <si>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</si>
  <si>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</si>
  <si>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</si>
  <si>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</si>
  <si>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</si>
  <si>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</si>
  <si>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</si>
  <si>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</si>
  <si>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</si>
  <si>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</si>
  <si>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</si>
  <si>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</si>
  <si>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</si>
  <si>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</si>
  <si>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</si>
  <si>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</si>
  <si>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</si>
  <si>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</si>
  <si>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</si>
  <si>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</si>
  <si>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</si>
  <si>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</si>
  <si>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</si>
  <si>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</si>
  <si>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</si>
  <si>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</si>
  <si>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</si>
  <si>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</si>
  <si>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</si>
  <si>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</si>
  <si>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</si>
  <si>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</si>
  <si>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</si>
  <si>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</si>
  <si>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</si>
  <si>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</si>
  <si>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</si>
  <si>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</si>
  <si>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</si>
  <si>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</si>
  <si>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</si>
  <si>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</si>
  <si>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</si>
  <si>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</si>
  <si>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</si>
  <si>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</si>
  <si>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</si>
  <si>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</si>
  <si>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</si>
  <si>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</si>
  <si>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</si>
  <si>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</si>
  <si>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</si>
  <si>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</si>
  <si>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</si>
  <si>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</si>
  <si>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</si>
  <si>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</si>
  <si>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</si>
  <si>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</si>
  <si>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</si>
  <si>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</si>
  <si>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</si>
  <si>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</si>
  <si>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</si>
  <si>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</si>
  <si>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</si>
  <si>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</si>
  <si>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</si>
  <si>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</si>
  <si>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</si>
  <si>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</si>
  <si>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</si>
  <si>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</si>
  <si>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</si>
  <si>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</si>
  <si>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</si>
  <si>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</si>
  <si>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</si>
  <si>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</si>
  <si>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</si>
  <si>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</si>
  <si>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</si>
  <si>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</si>
  <si>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</si>
  <si>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</si>
  <si>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</si>
  <si>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</si>
  <si>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</si>
  <si>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</si>
  <si>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</si>
  <si>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</si>
  <si>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</si>
  <si>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</si>
  <si>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</si>
  <si>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</si>
  <si>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</si>
  <si>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</si>
  <si>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</si>
  <si>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</si>
  <si>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</si>
  <si>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</si>
  <si>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</si>
  <si>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</si>
  <si>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</si>
  <si>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</si>
  <si>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</si>
  <si>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</si>
  <si>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</si>
  <si>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</si>
  <si>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</si>
  <si>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</si>
  <si>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</si>
  <si>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</si>
  <si>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</si>
  <si>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</si>
  <si>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</si>
  <si>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</si>
  <si>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</si>
  <si>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</si>
  <si>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</si>
  <si>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</si>
  <si>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</si>
  <si>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</si>
  <si>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</si>
  <si>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</si>
  <si>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</si>
  <si>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</si>
  <si>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</si>
  <si>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</si>
  <si>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</si>
  <si>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</si>
  <si>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</si>
  <si>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</si>
  <si>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</si>
  <si>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</si>
  <si>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</si>
  <si>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</si>
  <si>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</si>
  <si>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</si>
  <si>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</si>
  <si>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</si>
  <si>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</si>
  <si>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</si>
  <si>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</si>
  <si>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</si>
  <si>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</si>
  <si>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</si>
  <si>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</si>
  <si>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</si>
  <si>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</si>
  <si>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</si>
  <si>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</si>
  <si>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</si>
  <si>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</si>
  <si>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</si>
  <si>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</si>
  <si>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</si>
  <si>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</si>
  <si>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</si>
  <si>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</si>
  <si>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</si>
  <si>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</si>
  <si>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</si>
  <si>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</si>
  <si>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</si>
  <si>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</si>
  <si>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</si>
  <si>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</si>
  <si>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</si>
  <si>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</si>
  <si>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</si>
  <si>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</si>
  <si>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</si>
  <si>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</si>
  <si>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</si>
  <si>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</si>
  <si>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</si>
  <si>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</si>
  <si>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</si>
  <si>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</si>
  <si>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</si>
  <si>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</si>
  <si>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</si>
  <si>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</si>
  <si>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</si>
  <si>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</si>
  <si>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</si>
  <si>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</si>
  <si>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</si>
  <si>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</si>
  <si>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</si>
  <si>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</si>
  <si>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</si>
  <si>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</si>
  <si>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</si>
  <si>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</si>
  <si>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</si>
  <si>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</si>
  <si>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</si>
  <si>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</si>
  <si>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</si>
  <si>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</si>
  <si>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</si>
  <si>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</si>
  <si>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</si>
  <si>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</si>
  <si>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</si>
  <si>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</si>
  <si>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</si>
  <si>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</si>
  <si>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</si>
  <si>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</si>
  <si>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</si>
  <si>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</si>
  <si>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</si>
  <si>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</si>
  <si>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</si>
  <si>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</si>
  <si>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</si>
  <si>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</si>
  <si>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</si>
  <si>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</si>
  <si>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</si>
  <si>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</si>
  <si>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</si>
  <si>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</si>
  <si>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</si>
  <si>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</si>
  <si>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</si>
  <si>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</si>
  <si>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</si>
  <si>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</si>
  <si>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</si>
  <si>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</si>
  <si>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</si>
  <si>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</si>
  <si>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</si>
  <si>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</si>
  <si>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</si>
  <si>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</si>
  <si>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</si>
  <si>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</si>
  <si>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</si>
  <si>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</si>
  <si>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</si>
  <si>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</si>
  <si>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</si>
  <si>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</si>
  <si>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</si>
  <si>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</si>
  <si>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</si>
  <si>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</si>
  <si>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</si>
  <si>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</si>
  <si>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</si>
  <si>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</si>
  <si>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</si>
  <si>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</si>
  <si>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</si>
  <si>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</si>
  <si>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</si>
  <si>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</si>
  <si>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</si>
  <si>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</si>
  <si>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</si>
  <si>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</si>
  <si>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</si>
  <si>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</si>
  <si>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</si>
  <si>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</si>
  <si>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</si>
  <si>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</si>
  <si>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</si>
  <si>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</si>
  <si>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</si>
  <si>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</si>
  <si>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</si>
  <si>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</si>
  <si>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</si>
  <si>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</si>
  <si>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</si>
  <si>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</si>
  <si>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</si>
  <si>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</si>
  <si>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</si>
  <si>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</si>
  <si>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</si>
  <si>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</si>
  <si>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</si>
  <si>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</si>
  <si>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</si>
  <si>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</si>
  <si>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</si>
  <si>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</si>
  <si>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</si>
  <si>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</si>
  <si>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</si>
  <si>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</si>
  <si>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</si>
  <si>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</si>
  <si>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</si>
  <si>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</si>
  <si>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</si>
  <si>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</si>
  <si>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</si>
  <si>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</si>
  <si>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</si>
  <si>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</si>
  <si>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</si>
  <si>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</si>
  <si>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</si>
  <si>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</si>
  <si>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</si>
  <si>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</si>
  <si>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</si>
  <si>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</si>
  <si>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</si>
  <si>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</si>
  <si>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</si>
  <si>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</si>
  <si>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</si>
  <si>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</si>
  <si>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</si>
  <si>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</si>
  <si>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</si>
  <si>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</si>
  <si>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</si>
  <si>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</si>
  <si>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</si>
  <si>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</si>
  <si>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</si>
  <si>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</si>
  <si>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</si>
  <si>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</si>
  <si>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</si>
  <si>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</si>
  <si>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</si>
  <si>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</si>
  <si>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</si>
  <si>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</si>
  <si>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</si>
  <si>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</si>
  <si>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</si>
  <si>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</si>
  <si>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</si>
  <si>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</si>
  <si>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</si>
  <si>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</si>
  <si>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</si>
  <si>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</si>
  <si>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</si>
  <si>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</si>
  <si>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</si>
  <si>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</si>
  <si>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</si>
  <si>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</si>
  <si>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</si>
  <si>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</si>
  <si>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</si>
  <si>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</si>
  <si>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</si>
  <si>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</si>
  <si>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</si>
  <si>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</si>
  <si>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</si>
  <si>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</si>
  <si>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</si>
  <si>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</si>
  <si>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</si>
  <si>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</si>
  <si>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</si>
  <si>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</si>
  <si>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</si>
  <si>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</si>
  <si>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</si>
  <si>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</si>
  <si>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</si>
  <si>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</si>
  <si>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</si>
  <si>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</si>
  <si>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</si>
  <si>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</si>
  <si>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</si>
  <si>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</si>
  <si>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</si>
  <si>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</si>
  <si>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</si>
  <si>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</si>
  <si>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</si>
  <si>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</si>
  <si>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</si>
  <si>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</si>
  <si>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</si>
  <si>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</si>
  <si>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</si>
  <si>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</si>
  <si>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</si>
  <si>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</si>
  <si>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</si>
  <si>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</si>
  <si>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</si>
  <si>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</si>
  <si>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</si>
  <si>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</si>
  <si>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</si>
  <si>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</si>
  <si>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</si>
  <si>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</si>
  <si>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</si>
  <si>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</si>
  <si>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</si>
  <si>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</si>
  <si>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</si>
  <si>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</si>
  <si>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</si>
  <si>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</si>
  <si>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</si>
  <si>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</si>
  <si>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</si>
  <si>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</si>
  <si>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</si>
  <si>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</si>
  <si>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</si>
  <si>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</si>
  <si>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</si>
  <si>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</si>
  <si>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</si>
  <si>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</si>
  <si>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</si>
  <si>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</si>
  <si>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</si>
  <si>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</si>
  <si>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</si>
  <si>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</si>
  <si>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</si>
  <si>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</si>
  <si>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</si>
  <si>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</si>
  <si>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</si>
  <si>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</si>
  <si>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</si>
  <si>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</si>
  <si>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</si>
  <si>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</si>
  <si>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</si>
  <si>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</si>
  <si>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</si>
  <si>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</si>
  <si>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</si>
  <si>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</si>
  <si>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</si>
  <si>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</si>
  <si>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</si>
  <si>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</si>
  <si>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</si>
  <si>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</si>
  <si>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</si>
  <si>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</si>
  <si>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</si>
  <si>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</si>
  <si>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</si>
  <si>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</si>
  <si>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</si>
  <si>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</si>
  <si>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</si>
  <si>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</si>
  <si>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</si>
  <si>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</si>
  <si>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</si>
  <si>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</si>
  <si>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</si>
  <si>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</si>
  <si>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</si>
  <si>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</si>
  <si>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</si>
  <si>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</si>
  <si>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</si>
  <si>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</si>
  <si>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</si>
  <si>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</si>
  <si>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</si>
  <si>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</si>
  <si>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</si>
  <si>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</si>
  <si>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</si>
  <si>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</si>
  <si>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</si>
  <si>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</si>
  <si>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</si>
  <si>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</si>
  <si>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</si>
  <si>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</si>
  <si>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</si>
  <si>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</si>
  <si>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</si>
  <si>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</si>
  <si>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</si>
  <si>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</si>
  <si>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</si>
  <si>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</si>
  <si>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</si>
  <si>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</si>
  <si>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</si>
  <si>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</si>
  <si>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</si>
  <si>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</si>
  <si>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</si>
  <si>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</si>
  <si>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</si>
  <si>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</si>
  <si>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</si>
  <si>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</si>
  <si>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</si>
  <si>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</si>
  <si>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</si>
  <si>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</si>
  <si>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</si>
  <si>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</si>
  <si>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</si>
  <si>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</si>
  <si>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</si>
  <si>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</si>
  <si>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</si>
  <si>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</si>
  <si>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</si>
  <si>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</si>
  <si>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</si>
  <si>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</si>
  <si>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</si>
  <si>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</si>
  <si>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</si>
  <si>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</si>
  <si>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</si>
  <si>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</si>
  <si>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</si>
  <si>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</si>
  <si>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</si>
  <si>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</si>
  <si>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</si>
  <si>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</si>
  <si>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</si>
  <si>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</si>
  <si>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</si>
  <si>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</si>
  <si>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</si>
  <si>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</si>
  <si>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</si>
  <si>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</si>
  <si>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</si>
  <si>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</si>
  <si>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</si>
  <si>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</si>
  <si>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</si>
  <si>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</si>
  <si>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</si>
  <si>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</si>
  <si>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</si>
  <si>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</si>
  <si>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</si>
  <si>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</si>
  <si>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</si>
  <si>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</si>
  <si>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</si>
  <si>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</si>
  <si>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</si>
  <si>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</si>
  <si>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</si>
  <si>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</si>
  <si>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</si>
  <si>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</si>
  <si>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</si>
  <si>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</si>
  <si>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</si>
  <si>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</si>
  <si>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</si>
  <si>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</si>
  <si>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</si>
  <si>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</si>
  <si>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</si>
  <si>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</si>
  <si>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</si>
  <si>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</si>
  <si>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</si>
  <si>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</si>
  <si>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</si>
  <si>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</si>
  <si>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</si>
  <si>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</si>
  <si>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</si>
  <si>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</si>
  <si>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</si>
  <si>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</si>
  <si>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</si>
  <si>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</si>
  <si>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</si>
  <si>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</si>
  <si>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</si>
  <si>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</si>
  <si>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</si>
  <si>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</si>
  <si>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</si>
  <si>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</si>
  <si>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</si>
  <si>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</si>
  <si>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</si>
  <si>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</si>
  <si>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</si>
  <si>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</si>
  <si>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</si>
  <si>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</si>
  <si>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</si>
  <si>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</si>
  <si>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</si>
  <si>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</si>
  <si>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</si>
  <si>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</si>
  <si>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</si>
  <si>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</si>
  <si>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</si>
  <si>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</si>
  <si>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</si>
  <si>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</si>
  <si>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</si>
  <si>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</si>
  <si>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</si>
  <si>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</si>
  <si>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</si>
  <si>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</si>
  <si>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</si>
  <si>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</si>
  <si>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</si>
  <si>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</si>
  <si>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</si>
  <si>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</si>
  <si>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</si>
  <si>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</si>
  <si>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</si>
  <si>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</si>
  <si>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</si>
  <si>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</si>
  <si>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</si>
  <si>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</si>
  <si>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</si>
  <si>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</si>
  <si>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</si>
  <si>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</si>
  <si>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</si>
  <si>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</si>
  <si>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</si>
  <si>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</si>
  <si>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</si>
  <si>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</si>
  <si>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</si>
  <si>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</si>
  <si>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</si>
  <si>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</si>
  <si>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</si>
  <si>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</si>
  <si>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</si>
  <si>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</si>
  <si>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</si>
  <si>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</si>
  <si>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</si>
  <si>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</si>
  <si>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</si>
  <si>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</si>
  <si>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</si>
  <si>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</si>
  <si>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</si>
  <si>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</si>
  <si>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</si>
  <si>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</si>
  <si>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</si>
  <si>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</si>
  <si>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</si>
  <si>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</si>
  <si>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</si>
  <si>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</si>
  <si>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</si>
  <si>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</si>
  <si>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</si>
  <si>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</si>
  <si>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</si>
  <si>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</si>
  <si>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</si>
  <si>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</si>
  <si>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</si>
  <si>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</si>
  <si>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</si>
  <si>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</si>
  <si>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</si>
  <si>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</si>
  <si>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</si>
  <si>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</si>
  <si>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</si>
  <si>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</si>
  <si>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</si>
  <si>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</si>
  <si>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</si>
  <si>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</si>
  <si>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</si>
  <si>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</si>
  <si>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</si>
  <si>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</si>
  <si>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</si>
  <si>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</si>
  <si>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</si>
  <si>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</si>
  <si>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</si>
  <si>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</si>
  <si>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</si>
  <si>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</si>
  <si>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</si>
  <si>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</si>
  <si>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</si>
  <si>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</si>
  <si>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</si>
  <si>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</si>
  <si>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</si>
  <si>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</si>
  <si>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</si>
  <si>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</si>
  <si>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</si>
  <si>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</si>
  <si>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</si>
  <si>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</si>
  <si>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</si>
  <si>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</si>
  <si>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</si>
  <si>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</si>
  <si>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</si>
  <si>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</si>
  <si>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</si>
  <si>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</si>
  <si>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</si>
  <si>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</si>
  <si>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</si>
  <si>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</si>
  <si>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</si>
  <si>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</si>
  <si>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</si>
  <si>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</si>
  <si>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</si>
  <si>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</si>
  <si>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</si>
  <si>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</si>
  <si>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</si>
  <si>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</si>
  <si>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</si>
  <si>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</si>
  <si>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</si>
  <si>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</si>
  <si>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</si>
  <si>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</si>
  <si>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</si>
  <si>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</si>
  <si>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</si>
  <si>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</si>
  <si>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</si>
  <si>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</si>
  <si>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</si>
  <si>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</si>
  <si>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</si>
  <si>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</si>
  <si>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</si>
  <si>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</si>
  <si>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</si>
  <si>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</si>
  <si>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</si>
  <si>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</si>
  <si>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</si>
  <si>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</si>
  <si>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</si>
  <si>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</si>
  <si>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</si>
  <si>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</si>
  <si>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</si>
  <si>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</si>
  <si>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</si>
  <si>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</si>
  <si>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</si>
  <si>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</si>
  <si>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</si>
  <si>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</si>
  <si>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</si>
  <si>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</si>
  <si>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</si>
  <si>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</si>
  <si>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</si>
  <si>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</si>
  <si>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</si>
  <si>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</si>
  <si>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</si>
  <si>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</si>
  <si>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</si>
  <si>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</si>
  <si>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</si>
  <si>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</si>
  <si>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</si>
  <si>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</si>
  <si>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</si>
  <si>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</si>
  <si>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</si>
  <si>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</si>
  <si>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</si>
  <si>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</si>
  <si>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</si>
  <si>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</si>
  <si>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</si>
  <si>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</si>
  <si>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</si>
  <si>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</si>
  <si>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</si>
  <si>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</si>
  <si>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</si>
  <si>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</si>
  <si>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</si>
  <si>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</si>
  <si>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</si>
  <si>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</si>
  <si>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</si>
  <si>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</si>
  <si>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</si>
  <si>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</si>
  <si>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</si>
  <si>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</si>
  <si>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</si>
  <si>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</si>
  <si>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</si>
  <si>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</si>
  <si>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</si>
  <si>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</si>
  <si>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</si>
  <si>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</si>
  <si>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</si>
  <si>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</si>
  <si>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</si>
  <si>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</si>
  <si>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</si>
  <si>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</si>
  <si>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</si>
  <si>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</si>
  <si>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</si>
  <si>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</si>
  <si>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</si>
  <si>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</si>
  <si>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</si>
  <si>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</si>
  <si>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</si>
  <si>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</si>
  <si>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</si>
  <si>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</si>
  <si>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</si>
  <si>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</si>
  <si>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</si>
  <si>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</si>
  <si>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</si>
  <si>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</si>
  <si>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</si>
  <si>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</si>
  <si>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</si>
  <si>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</si>
  <si>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</si>
  <si>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</si>
  <si>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</si>
  <si>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</si>
  <si>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</si>
  <si>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</si>
  <si>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</si>
  <si>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</si>
  <si>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</si>
  <si>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</si>
  <si>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</si>
  <si>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</si>
  <si>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</si>
  <si>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</si>
  <si>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</si>
  <si>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</si>
  <si>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</si>
  <si>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</si>
  <si>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</si>
  <si>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</si>
  <si>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</si>
  <si>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</si>
  <si>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</si>
  <si>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</si>
  <si>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</si>
  <si>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</si>
  <si>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</si>
  <si>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</si>
  <si>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</si>
  <si>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</si>
  <si>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</si>
  <si>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</si>
  <si>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</si>
  <si>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</si>
  <si>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</si>
  <si>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</si>
  <si>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</si>
  <si>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</si>
  <si>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</si>
  <si>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</si>
  <si>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</si>
  <si>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</si>
  <si>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</si>
  <si>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</si>
  <si>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</si>
  <si>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</si>
  <si>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</si>
  <si>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</si>
  <si>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</si>
  <si>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</si>
  <si>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</si>
  <si>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</si>
  <si>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</si>
  <si>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</si>
  <si>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</si>
  <si>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</si>
  <si>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</si>
  <si>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</si>
  <si>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</si>
  <si>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</si>
  <si>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</si>
  <si>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</si>
  <si>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</si>
  <si>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</si>
  <si>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</si>
  <si>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</si>
  <si>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</si>
  <si>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</si>
  <si>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</si>
  <si>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</si>
  <si>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</si>
  <si>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</si>
  <si>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</si>
  <si>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</si>
  <si>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</si>
  <si>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</si>
  <si>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</si>
  <si>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</si>
  <si>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</si>
  <si>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</si>
  <si>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</si>
  <si>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</si>
  <si>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</si>
  <si>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</si>
  <si>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</si>
  <si>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</si>
  <si>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</si>
  <si>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</si>
  <si>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</si>
  <si>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</si>
  <si>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</si>
  <si>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</si>
  <si>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</si>
  <si>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</si>
  <si>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</si>
  <si>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</si>
  <si>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</si>
  <si>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</si>
  <si>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</si>
  <si>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</si>
  <si>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</si>
  <si>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</si>
  <si>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</si>
  <si>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</si>
  <si>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</si>
  <si>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</si>
  <si>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</si>
  <si>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</si>
  <si>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</si>
  <si>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</si>
  <si>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</si>
  <si>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</si>
  <si>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</si>
  <si>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</si>
  <si>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</si>
  <si>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</si>
  <si>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</si>
  <si>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</si>
  <si>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</si>
  <si>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</si>
  <si>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</si>
  <si>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</si>
  <si>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</si>
  <si>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</si>
  <si>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</si>
  <si>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</si>
  <si>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</si>
  <si>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</si>
  <si>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</si>
  <si>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</si>
  <si>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</si>
  <si>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</si>
  <si>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</si>
  <si>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</si>
  <si>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</si>
  <si>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</si>
  <si>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</si>
  <si>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</si>
  <si>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</si>
  <si>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</si>
  <si>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</si>
  <si>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</si>
  <si>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</si>
  <si>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</si>
  <si>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</si>
  <si>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</si>
  <si>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</si>
  <si>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</si>
  <si>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</si>
  <si>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</si>
  <si>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</si>
  <si>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</si>
  <si>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</si>
  <si>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</si>
  <si>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</si>
  <si>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</si>
  <si>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</si>
  <si>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</si>
  <si>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</si>
  <si>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</si>
  <si>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</si>
  <si>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</si>
  <si>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</si>
  <si>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</si>
  <si>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</si>
  <si>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</si>
  <si>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</si>
  <si>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</si>
  <si>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</si>
  <si>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</si>
  <si>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</si>
  <si>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</si>
  <si>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</si>
  <si>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</si>
  <si>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</si>
  <si>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</si>
  <si>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</si>
  <si>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</si>
  <si>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</si>
  <si>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</si>
  <si>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</si>
  <si>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</si>
  <si>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</si>
  <si>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</si>
  <si>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</si>
  <si>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</si>
  <si>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</si>
  <si>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</si>
  <si>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</si>
  <si>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</si>
  <si>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</si>
  <si>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</si>
  <si>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</si>
  <si>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</si>
  <si>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</si>
  <si>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</si>
  <si>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</si>
  <si>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</si>
  <si>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</si>
  <si>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</si>
  <si>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</si>
  <si>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</si>
  <si>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</si>
  <si>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</si>
  <si>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</si>
  <si>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</si>
  <si>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</si>
  <si>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</si>
  <si>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</si>
  <si>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</si>
  <si>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</si>
  <si>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</si>
  <si>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</si>
  <si>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</si>
  <si>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</si>
  <si>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</si>
  <si>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</si>
  <si>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</si>
  <si>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</si>
  <si>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</si>
  <si>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</si>
  <si>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</si>
  <si>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</si>
  <si>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</si>
  <si>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</si>
  <si>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</si>
  <si>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</si>
  <si>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</si>
  <si>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</si>
  <si>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</si>
  <si>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</si>
  <si>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</si>
  <si>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</si>
  <si>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</si>
  <si>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</si>
  <si>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</si>
  <si>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</si>
  <si>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</si>
  <si>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</si>
  <si>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</si>
  <si>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</si>
  <si>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</si>
  <si>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</si>
  <si>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</si>
  <si>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</si>
  <si>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</si>
  <si>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</si>
  <si>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</si>
  <si>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</si>
  <si>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</si>
  <si>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</si>
  <si>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</si>
  <si>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</si>
  <si>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</si>
  <si>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</si>
  <si>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</si>
  <si>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</si>
  <si>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</si>
  <si>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</si>
  <si>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</si>
  <si>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</si>
  <si>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</si>
  <si>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</si>
  <si>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</si>
  <si>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</si>
  <si>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</si>
  <si>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</si>
  <si>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</si>
  <si>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</si>
  <si>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</si>
  <si>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</si>
  <si>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</si>
  <si>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</si>
  <si>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</si>
  <si>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</si>
  <si>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</si>
  <si>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</si>
  <si>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</si>
  <si>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</si>
  <si>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</si>
  <si>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</si>
  <si>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</si>
  <si>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</si>
  <si>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</si>
  <si>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</si>
  <si>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</si>
  <si>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</si>
  <si>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</si>
  <si>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</si>
  <si>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</si>
  <si>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</si>
  <si>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</si>
  <si>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</si>
  <si>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</si>
  <si>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</si>
  <si>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</si>
  <si>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</si>
  <si>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</si>
  <si>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</si>
  <si>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</si>
  <si>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</si>
  <si>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</si>
  <si>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</si>
  <si>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</si>
  <si>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</si>
  <si>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</si>
  <si>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</si>
  <si>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</si>
  <si>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</si>
  <si>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</si>
  <si>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</si>
  <si>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</si>
  <si>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</si>
  <si>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</si>
  <si>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</si>
  <si>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</si>
  <si>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</si>
  <si>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</si>
  <si>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</si>
  <si>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</si>
  <si>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</si>
  <si>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</si>
  <si>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</si>
  <si>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</si>
  <si>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</si>
  <si>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</si>
  <si>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</si>
  <si>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</si>
  <si>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</si>
  <si>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</si>
  <si>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</si>
  <si>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</si>
  <si>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</si>
  <si>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</si>
  <si>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</si>
  <si>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</si>
  <si>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</si>
  <si>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</si>
  <si>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</si>
  <si>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</si>
  <si>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</si>
  <si>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</si>
  <si>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</si>
  <si>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</si>
  <si>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</si>
  <si>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</si>
  <si>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</si>
  <si>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</si>
  <si>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</si>
  <si>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</si>
  <si>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</si>
  <si>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</si>
  <si>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</si>
  <si>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</si>
  <si>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</si>
  <si>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</si>
  <si>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</si>
  <si>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</si>
  <si>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</si>
  <si>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</si>
  <si>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</si>
  <si>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</si>
  <si>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</si>
  <si>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</si>
  <si>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</si>
  <si>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</si>
  <si>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</si>
  <si>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</si>
  <si>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</si>
  <si>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</si>
  <si>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</si>
  <si>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</si>
  <si>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</si>
  <si>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</si>
  <si>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</si>
  <si>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</si>
  <si>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</si>
  <si>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</si>
  <si>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</si>
  <si>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</si>
  <si>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</si>
  <si>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</si>
  <si>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</si>
  <si>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</si>
  <si>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</si>
  <si>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</si>
  <si>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</si>
  <si>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</si>
  <si>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</si>
  <si>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</si>
  <si>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</si>
  <si>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</si>
  <si>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</si>
  <si>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</si>
  <si>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</si>
  <si>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</si>
  <si>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</si>
  <si>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</si>
  <si>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</si>
  <si>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</si>
  <si>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</si>
  <si>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</si>
  <si>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</si>
  <si>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</si>
  <si>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</si>
  <si>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</si>
  <si>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</si>
  <si>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</si>
  <si>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</si>
  <si>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</si>
  <si>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</si>
  <si>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</si>
  <si>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</si>
  <si>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</si>
  <si>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</si>
  <si>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</si>
  <si>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</si>
  <si>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</si>
  <si>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</si>
  <si>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</si>
  <si>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</si>
  <si>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</si>
  <si>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</si>
  <si>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</si>
  <si>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</si>
  <si>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</si>
  <si>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</si>
  <si>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</si>
  <si>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</si>
  <si>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</si>
  <si>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</si>
  <si>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</si>
  <si>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</si>
  <si>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</si>
  <si>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</si>
  <si>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</si>
  <si>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</si>
  <si>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</si>
  <si>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</si>
  <si>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</si>
  <si>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</si>
  <si>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</si>
  <si>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</si>
  <si>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</si>
  <si>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</si>
  <si>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</si>
  <si>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</si>
  <si>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</si>
  <si>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</si>
  <si>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</si>
  <si>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</si>
  <si>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</si>
  <si>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</si>
  <si>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</si>
  <si>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</si>
  <si>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</si>
  <si>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</si>
  <si>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</si>
  <si>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</si>
  <si>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</si>
  <si>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</si>
  <si>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</si>
  <si>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</si>
  <si>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</si>
  <si>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</si>
  <si>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</si>
  <si>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</si>
  <si>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</si>
  <si>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</si>
  <si>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</si>
  <si>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</si>
  <si>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</si>
  <si>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</si>
  <si>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</si>
  <si>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</si>
  <si>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</si>
  <si>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</si>
  <si>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</si>
  <si>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</si>
  <si>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</si>
  <si>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</si>
  <si>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</si>
  <si>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</si>
  <si>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</si>
  <si>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</si>
  <si>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</si>
  <si>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</si>
  <si>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</si>
  <si>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</si>
  <si>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</si>
  <si>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</si>
  <si>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</si>
  <si>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</si>
  <si>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</si>
  <si>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</si>
  <si>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</si>
  <si>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</si>
  <si>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</si>
  <si>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</si>
  <si>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</si>
  <si>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</si>
  <si>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</si>
  <si>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</si>
  <si>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</si>
  <si>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</si>
  <si>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</si>
  <si>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</si>
  <si>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</si>
  <si>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</si>
  <si>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</si>
  <si>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</si>
  <si>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</si>
  <si>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</si>
  <si>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</si>
  <si>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</si>
  <si>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</si>
  <si>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</si>
  <si>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</si>
  <si>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</si>
  <si>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</si>
  <si>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</si>
  <si>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</si>
  <si>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</si>
  <si>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</si>
  <si>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</si>
  <si>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</si>
  <si>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</si>
  <si>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</si>
  <si>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</si>
  <si>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</si>
  <si>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</si>
  <si>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</si>
  <si>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</si>
  <si>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</si>
  <si>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</si>
  <si>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</si>
  <si>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</si>
  <si>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</si>
  <si>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</si>
  <si>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</si>
  <si>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</si>
  <si>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</si>
  <si>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</si>
  <si>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</si>
  <si>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</si>
  <si>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</si>
  <si>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</si>
  <si>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</si>
  <si>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</si>
  <si>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</si>
  <si>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</si>
  <si>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</si>
  <si>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</si>
  <si>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</si>
  <si>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</si>
  <si>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</si>
  <si>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</si>
  <si>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</si>
  <si>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</si>
  <si>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</si>
  <si>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</si>
  <si>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</si>
  <si>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</si>
  <si>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</si>
  <si>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</si>
  <si>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</si>
  <si>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</si>
  <si>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</si>
  <si>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</si>
  <si>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</si>
  <si>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</si>
  <si>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</si>
  <si>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</si>
  <si>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</si>
  <si>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</si>
  <si>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</si>
  <si>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</si>
  <si>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</si>
  <si>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</si>
  <si>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</si>
  <si>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</si>
  <si>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</si>
  <si>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</si>
  <si>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</si>
  <si>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</si>
  <si>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</si>
  <si>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</si>
  <si>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</si>
  <si>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</si>
  <si>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</si>
  <si>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</si>
  <si>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</si>
  <si>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</si>
  <si>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</si>
  <si>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</si>
  <si>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</si>
  <si>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</si>
  <si>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</si>
  <si>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</si>
  <si>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</si>
  <si>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</si>
  <si>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</si>
  <si>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</si>
  <si>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</si>
  <si>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</si>
  <si>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</si>
  <si>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</si>
  <si>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</si>
  <si>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</si>
  <si>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</si>
  <si>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</si>
  <si>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</si>
  <si>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</si>
  <si>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</si>
  <si>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</si>
  <si>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</si>
  <si>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</si>
  <si>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</si>
  <si>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</si>
  <si>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</si>
  <si>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</si>
  <si>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</si>
  <si>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</si>
  <si>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</si>
  <si>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</si>
  <si>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</si>
  <si>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</si>
  <si>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</si>
  <si>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</si>
  <si>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</si>
  <si>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</si>
  <si>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</si>
  <si>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</si>
  <si>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</si>
  <si>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</si>
  <si>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</si>
  <si>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</si>
  <si>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</si>
  <si>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</si>
  <si>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</si>
  <si>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</si>
  <si>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</si>
  <si>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</si>
  <si>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</si>
  <si>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</si>
  <si>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</si>
  <si>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</si>
  <si>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</si>
  <si>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</si>
  <si>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</si>
  <si>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</si>
  <si>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</si>
  <si>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</si>
  <si>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</si>
  <si>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</si>
  <si>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</si>
  <si>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</si>
  <si>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</si>
  <si>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</si>
  <si>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</si>
  <si>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</si>
  <si>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</si>
  <si>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</si>
  <si>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</si>
  <si>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</si>
  <si>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</si>
  <si>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</si>
  <si>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</si>
  <si>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</si>
  <si>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</si>
  <si>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</si>
  <si>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</si>
  <si>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</si>
  <si>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</si>
  <si>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</si>
  <si>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</si>
  <si>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</si>
  <si>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</si>
  <si>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</si>
  <si>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</si>
  <si>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</si>
  <si>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</si>
  <si>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</si>
  <si>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</si>
  <si>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</si>
  <si>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</si>
  <si>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</si>
  <si>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</si>
  <si>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</si>
  <si>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</si>
  <si>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</si>
  <si>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</si>
  <si>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</si>
  <si>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</si>
  <si>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</si>
  <si>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</si>
  <si>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</si>
  <si>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</si>
  <si>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</si>
  <si>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</si>
  <si>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</si>
  <si>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</si>
  <si>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</si>
  <si>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</si>
  <si>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</si>
  <si>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</si>
  <si>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</si>
  <si>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</si>
  <si>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</si>
  <si>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</si>
  <si>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</si>
  <si>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</si>
  <si>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</si>
  <si>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</si>
  <si>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</si>
  <si>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</si>
  <si>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</si>
  <si>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</si>
  <si>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</si>
  <si>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</si>
  <si>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</si>
  <si>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</si>
  <si>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</si>
  <si>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</si>
  <si>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</si>
  <si>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</si>
  <si>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</si>
  <si>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</si>
  <si>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</si>
  <si>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</si>
  <si>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</si>
  <si>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</si>
  <si>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</si>
  <si>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</si>
  <si>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</si>
  <si>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</si>
  <si>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</si>
  <si>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</si>
  <si>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</si>
  <si>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</si>
  <si>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</si>
  <si>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</si>
  <si>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</si>
  <si>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</si>
  <si>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</si>
  <si>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</si>
  <si>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</si>
  <si>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</si>
  <si>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</si>
  <si>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</si>
  <si>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</si>
  <si>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</si>
  <si>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</si>
  <si>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</si>
  <si>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</si>
  <si>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</si>
  <si>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</si>
  <si>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</si>
  <si>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</si>
  <si>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</si>
  <si>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</si>
  <si>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</si>
  <si>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</si>
  <si>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</si>
  <si>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</si>
  <si>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</si>
  <si>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</si>
  <si>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</si>
  <si>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</si>
  <si>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</si>
  <si>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</si>
  <si>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</si>
  <si>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</si>
  <si>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</si>
  <si>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</si>
  <si>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</si>
  <si>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</si>
  <si>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</si>
  <si>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</si>
  <si>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</si>
  <si>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</si>
  <si>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</si>
  <si>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</si>
  <si>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</si>
  <si>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</si>
  <si>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</si>
  <si>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</si>
  <si>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</si>
  <si>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</si>
  <si>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</si>
  <si>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</si>
  <si>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</si>
  <si>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</si>
  <si>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</si>
  <si>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</si>
  <si>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</si>
  <si>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</si>
  <si>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</si>
  <si>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</si>
  <si>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</si>
  <si>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</si>
  <si>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</si>
  <si>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</si>
  <si>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</si>
  <si>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</si>
  <si>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</si>
  <si>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</si>
  <si>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</si>
  <si>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</si>
  <si>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</si>
  <si>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</si>
  <si>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</si>
  <si>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</si>
  <si>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</si>
  <si>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</si>
  <si>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</si>
  <si>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</si>
  <si>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</si>
  <si>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</si>
  <si>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</si>
  <si>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</si>
  <si>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</si>
  <si>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</si>
  <si>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</si>
  <si>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</si>
  <si>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</si>
  <si>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</si>
  <si>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</si>
  <si>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</si>
  <si>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</si>
  <si>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</si>
  <si>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</si>
  <si>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</si>
  <si>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</si>
  <si>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</si>
  <si>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</si>
  <si>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</si>
  <si>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</si>
  <si>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</si>
  <si>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</si>
  <si>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</si>
  <si>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</si>
  <si>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</si>
  <si>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</si>
  <si>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</si>
  <si>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</si>
  <si>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</si>
  <si>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</si>
  <si>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</si>
  <si>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</si>
  <si>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</si>
  <si>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</si>
  <si>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</si>
  <si>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</si>
  <si>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</si>
  <si>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</si>
  <si>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</si>
  <si>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</si>
  <si>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</si>
  <si>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</si>
  <si>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</si>
  <si>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</si>
  <si>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</si>
  <si>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</si>
  <si>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</si>
  <si>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</si>
  <si>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</si>
  <si>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</si>
  <si>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</si>
  <si>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</si>
  <si>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</si>
  <si>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</si>
  <si>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</si>
  <si>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</si>
  <si>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</si>
  <si>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</si>
  <si>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</si>
  <si>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</si>
  <si>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</si>
  <si>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</si>
  <si>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</si>
  <si>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</si>
  <si>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</si>
  <si>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</si>
  <si>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</si>
  <si>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</si>
  <si>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</si>
  <si>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</si>
  <si>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</si>
  <si>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</si>
  <si>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</si>
  <si>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</si>
  <si>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</si>
  <si>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</si>
  <si>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</si>
  <si>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</si>
  <si>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</si>
  <si>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</si>
  <si>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</si>
  <si>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</si>
  <si>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</si>
  <si>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</si>
  <si>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</si>
  <si>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</si>
  <si>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</si>
  <si>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</si>
  <si>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</si>
  <si>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</si>
  <si>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</si>
  <si>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</si>
  <si>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</si>
  <si>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</si>
  <si>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</si>
  <si>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</si>
  <si>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</si>
  <si>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</si>
  <si>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</si>
  <si>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</si>
  <si>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</si>
  <si>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</si>
  <si>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</si>
  <si>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</si>
  <si>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</si>
  <si>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</si>
  <si>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</si>
  <si>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</si>
  <si>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</si>
  <si>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</si>
  <si>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</si>
  <si>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</si>
  <si>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</si>
  <si>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</si>
  <si>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</si>
  <si>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</si>
  <si>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</si>
  <si>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</si>
  <si>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</si>
  <si>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</si>
  <si>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</si>
  <si>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</si>
  <si>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</si>
  <si>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</si>
  <si>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</si>
  <si>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</si>
  <si>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</si>
  <si>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</si>
  <si>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</si>
  <si>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</si>
  <si>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</si>
  <si>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</si>
  <si>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</si>
  <si>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</si>
  <si>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</si>
  <si>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</si>
  <si>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</si>
  <si>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</si>
  <si>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</si>
  <si>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</si>
  <si>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</si>
  <si>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</si>
  <si>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</si>
  <si>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</si>
  <si>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</si>
  <si>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</si>
  <si>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</si>
  <si>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</si>
  <si>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</si>
  <si>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</si>
  <si>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</si>
  <si>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</si>
  <si>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</si>
  <si>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</si>
  <si>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</si>
  <si>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</si>
  <si>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</si>
  <si>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</si>
  <si>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</si>
  <si>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</si>
  <si>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</si>
  <si>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</si>
  <si>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</si>
  <si>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</si>
  <si>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</si>
  <si>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</si>
  <si>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</si>
  <si>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</si>
  <si>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</si>
  <si>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</si>
  <si>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</si>
  <si>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</si>
  <si>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</si>
  <si>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</si>
  <si>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</si>
  <si>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</si>
  <si>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</si>
  <si>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</si>
  <si>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</si>
  <si>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</si>
  <si>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</si>
  <si>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</si>
  <si>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</si>
  <si>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</si>
  <si>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</si>
  <si>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</si>
  <si>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</si>
  <si>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</si>
  <si>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</si>
  <si>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</si>
  <si>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</si>
  <si>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</si>
  <si>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</si>
  <si>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</si>
  <si>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</si>
  <si>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</si>
  <si>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</si>
  <si>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</si>
  <si>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</si>
  <si>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</si>
  <si>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</si>
  <si>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</si>
  <si>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</si>
  <si>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</si>
  <si>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</si>
  <si>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</si>
  <si>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</si>
  <si>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</si>
  <si>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</si>
  <si>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</si>
  <si>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</si>
  <si>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</si>
  <si>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</si>
  <si>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</si>
  <si>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</si>
  <si>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</si>
  <si>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</si>
  <si>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</si>
  <si>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</si>
  <si>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</si>
  <si>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</si>
  <si>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</si>
  <si>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</si>
  <si>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</si>
  <si>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</si>
  <si>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</si>
  <si>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</si>
  <si>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</si>
  <si>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</si>
  <si>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</si>
  <si>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</si>
  <si>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</si>
  <si>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</si>
  <si>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</si>
  <si>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</si>
  <si>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</si>
  <si>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</si>
  <si>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</si>
  <si>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</si>
  <si>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</si>
  <si>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</si>
  <si>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</si>
  <si>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</si>
  <si>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</si>
  <si>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</si>
  <si>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</si>
  <si>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</si>
  <si>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</si>
  <si>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</si>
  <si>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</si>
  <si>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</si>
  <si>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</si>
  <si>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</si>
  <si>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</si>
  <si>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</si>
  <si>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</si>
  <si>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</si>
  <si>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</si>
  <si>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</si>
  <si>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</si>
  <si>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</si>
  <si>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</si>
  <si>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</si>
  <si>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</si>
  <si>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</si>
  <si>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</si>
  <si>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</si>
  <si>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</si>
  <si>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</si>
  <si>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</si>
  <si>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</si>
  <si>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</si>
  <si>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</si>
  <si>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</si>
  <si>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</si>
  <si>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</si>
  <si>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</si>
  <si>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</si>
  <si>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</si>
  <si>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</si>
  <si>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</si>
  <si>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</si>
  <si>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</si>
  <si>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</si>
  <si>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</si>
  <si>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</si>
  <si>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</si>
  <si>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</si>
  <si>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</si>
  <si>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</si>
  <si>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</si>
  <si>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</si>
  <si>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</si>
  <si>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</si>
  <si>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</si>
  <si>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</si>
  <si>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</si>
  <si>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</si>
  <si>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</si>
  <si>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</si>
  <si>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</si>
  <si>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</si>
  <si>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</si>
  <si>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</si>
  <si>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</si>
  <si>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</si>
  <si>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</si>
  <si>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</si>
  <si>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</si>
  <si>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</si>
  <si>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</si>
  <si>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</si>
  <si>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</si>
  <si>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</si>
  <si>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</si>
  <si>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</si>
  <si>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</si>
  <si>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</si>
  <si>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</si>
  <si>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</si>
  <si>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</si>
  <si>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</si>
  <si>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</si>
  <si>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</si>
  <si>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</si>
  <si>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</si>
  <si>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</si>
  <si>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</si>
  <si>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</si>
  <si>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</si>
  <si>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</si>
  <si>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</si>
  <si>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</si>
  <si>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</si>
  <si>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</si>
  <si>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</si>
  <si>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</si>
  <si>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</si>
  <si>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</si>
  <si>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</si>
  <si>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</si>
  <si>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</si>
  <si>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</si>
  <si>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</si>
  <si>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</si>
  <si>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</si>
  <si>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</si>
  <si>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</si>
  <si>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</si>
  <si>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</si>
  <si>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</si>
  <si>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</si>
  <si>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</si>
  <si>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</si>
  <si>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</si>
  <si>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</si>
  <si>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</si>
  <si>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</si>
  <si>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</si>
  <si>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</si>
  <si>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</si>
  <si>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</si>
  <si>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</si>
  <si>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</si>
  <si>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</si>
  <si>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</si>
  <si>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</si>
  <si>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</si>
  <si>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</si>
  <si>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</si>
  <si>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</si>
  <si>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</si>
  <si>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</si>
  <si>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</si>
  <si>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</si>
  <si>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</si>
  <si>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</si>
  <si>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</si>
  <si>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</si>
  <si>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</si>
  <si>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</si>
  <si>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</si>
  <si>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</si>
  <si>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</si>
  <si>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</si>
  <si>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</si>
  <si>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</si>
  <si>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</si>
  <si>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</si>
  <si>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</si>
  <si>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</si>
  <si>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</si>
  <si>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</si>
  <si>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</si>
  <si>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</si>
  <si>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</si>
  <si>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</si>
  <si>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</si>
  <si>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</si>
  <si>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</si>
  <si>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</si>
  <si>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</si>
  <si>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</si>
  <si>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</si>
  <si>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</si>
  <si>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</si>
  <si>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</si>
  <si>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</si>
  <si>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</si>
  <si>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</si>
  <si>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</si>
  <si>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</si>
  <si>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</si>
  <si>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</si>
  <si>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</si>
  <si>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</si>
  <si>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</si>
  <si>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</si>
  <si>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</si>
  <si>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</si>
  <si>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</si>
  <si>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</si>
  <si>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</si>
  <si>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</si>
  <si>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</si>
  <si>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</si>
  <si>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</si>
  <si>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</si>
  <si>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</si>
  <si>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</si>
  <si>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</si>
  <si>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</si>
  <si>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</si>
  <si>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</si>
  <si>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</si>
  <si>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</si>
  <si>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</si>
  <si>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</si>
  <si>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</si>
  <si>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</si>
  <si>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</si>
  <si>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</si>
  <si>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</si>
  <si>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</si>
  <si>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</si>
  <si>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</si>
  <si>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</si>
  <si>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</si>
  <si>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</si>
  <si>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</si>
  <si>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</si>
  <si>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</si>
  <si>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</si>
  <si>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</si>
  <si>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</si>
  <si>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</si>
  <si>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</si>
  <si>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</si>
  <si>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</si>
  <si>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</si>
  <si>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</si>
  <si>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</si>
  <si>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</si>
  <si>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</si>
  <si>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</si>
  <si>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</si>
  <si>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</si>
  <si>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</si>
  <si>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</si>
  <si>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</si>
  <si>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</si>
  <si>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</si>
  <si>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</si>
  <si>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</si>
  <si>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</si>
  <si>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</si>
  <si>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</si>
  <si>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</si>
  <si>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</si>
  <si>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</si>
  <si>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</si>
  <si>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</si>
  <si>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</si>
  <si>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</si>
  <si>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</si>
  <si>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</si>
  <si>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</si>
  <si>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</si>
  <si>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</si>
  <si>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</si>
  <si>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</si>
  <si>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</si>
  <si>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</si>
  <si>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</si>
  <si>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</si>
  <si>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</si>
  <si>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</si>
  <si>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</si>
  <si>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</si>
  <si>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</si>
  <si>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</si>
  <si>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</si>
  <si>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</si>
  <si>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</si>
  <si>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</si>
  <si>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</si>
  <si>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</si>
  <si>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</si>
  <si>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</si>
  <si>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</si>
  <si>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</si>
  <si>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</si>
  <si>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</si>
  <si>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</si>
  <si>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</si>
  <si>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</si>
  <si>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</si>
  <si>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</si>
  <si>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</si>
  <si>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</si>
  <si>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</si>
  <si>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</si>
  <si>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</si>
  <si>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</si>
  <si>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</si>
  <si>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</si>
  <si>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</si>
  <si>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</si>
  <si>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</si>
  <si>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</si>
  <si>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</si>
  <si>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</si>
  <si>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</si>
  <si>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</si>
  <si>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</si>
  <si>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</si>
  <si>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</si>
  <si>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</si>
  <si>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</si>
  <si>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</si>
  <si>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</si>
  <si>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</si>
  <si>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</si>
  <si>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</si>
  <si>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</si>
  <si>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</si>
  <si>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</si>
  <si>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</si>
  <si>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</si>
  <si>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</si>
  <si>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</si>
  <si>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</si>
  <si>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</si>
  <si>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</si>
  <si>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</si>
  <si>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</si>
  <si>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</si>
  <si>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</si>
  <si>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</si>
  <si>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</si>
  <si>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</si>
  <si>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</si>
  <si>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</si>
  <si>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</si>
  <si>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</si>
  <si>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</si>
  <si>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</si>
  <si>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</si>
  <si>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</si>
  <si>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</si>
  <si>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</si>
  <si>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</si>
  <si>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</si>
  <si>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</si>
  <si>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</si>
  <si>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</si>
  <si>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</si>
  <si>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</si>
  <si>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</si>
  <si>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</si>
  <si>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</si>
  <si>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</si>
  <si>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</si>
  <si>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</si>
  <si>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</si>
  <si>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</si>
  <si>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</si>
  <si>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</si>
  <si>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</si>
  <si>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</si>
  <si>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</si>
  <si>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</si>
  <si>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</si>
  <si>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</si>
  <si>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</si>
  <si>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</si>
  <si>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</si>
  <si>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</si>
  <si>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</si>
  <si>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</si>
  <si>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</si>
  <si>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</si>
  <si>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</si>
  <si>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</si>
  <si>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</si>
  <si>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</si>
  <si>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</si>
  <si>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</si>
  <si>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</si>
  <si>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</si>
  <si>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</si>
  <si>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</si>
  <si>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</si>
  <si>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</si>
  <si>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</si>
  <si>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</si>
  <si>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</si>
  <si>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</si>
  <si>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</si>
  <si>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</si>
  <si>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</si>
  <si>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</si>
  <si>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</si>
  <si>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</si>
  <si>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</si>
  <si>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</si>
  <si>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</si>
  <si>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</si>
  <si>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</si>
  <si>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</si>
  <si>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</si>
  <si>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</si>
  <si>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</si>
  <si>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</si>
  <si>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</si>
  <si>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</si>
  <si>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</si>
  <si>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</si>
  <si>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</si>
  <si>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</si>
  <si>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</si>
  <si>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</si>
  <si>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</si>
  <si>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</si>
  <si>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</si>
  <si>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</si>
  <si>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</si>
  <si>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</si>
  <si>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</si>
  <si>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</si>
  <si>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</si>
  <si>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</si>
  <si>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</si>
  <si>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</si>
  <si>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</si>
  <si>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</si>
  <si>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</si>
  <si>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</si>
  <si>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</si>
  <si>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</si>
  <si>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</si>
  <si>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</si>
  <si>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</si>
  <si>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</si>
  <si>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</si>
  <si>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</si>
  <si>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</si>
  <si>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</si>
  <si>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</si>
  <si>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</si>
  <si>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</si>
  <si>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</si>
  <si>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</si>
  <si>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</si>
  <si>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</si>
  <si>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</si>
  <si>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</si>
  <si>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</si>
  <si>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</si>
  <si>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</si>
  <si>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</si>
  <si>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</si>
  <si>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</si>
  <si>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</si>
  <si>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</si>
  <si>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</si>
  <si>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</si>
  <si>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</si>
  <si>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</si>
  <si>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</si>
  <si>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</si>
  <si>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</si>
  <si>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</si>
  <si>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</si>
  <si>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</si>
  <si>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</si>
  <si>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</si>
  <si>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</si>
  <si>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</si>
  <si>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</si>
  <si>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</si>
  <si>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</si>
  <si>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</si>
  <si>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</si>
  <si>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</si>
  <si>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</si>
  <si>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</si>
  <si>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</si>
  <si>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</si>
  <si>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</si>
  <si>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</si>
  <si>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</si>
  <si>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</si>
  <si>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</si>
  <si>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</si>
  <si>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</si>
  <si>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</si>
  <si>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</si>
  <si>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</si>
  <si>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</si>
  <si>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</si>
  <si>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</si>
  <si>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</si>
  <si>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</si>
  <si>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</si>
  <si>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</si>
  <si>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</si>
  <si>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</si>
  <si>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</si>
  <si>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</si>
  <si>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</si>
  <si>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</si>
  <si>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</si>
  <si>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</si>
  <si>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</si>
  <si>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</si>
  <si>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</si>
  <si>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</si>
  <si>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</si>
  <si>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</si>
  <si>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</si>
  <si>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</si>
  <si>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</si>
  <si>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</si>
  <si>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</si>
  <si>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</si>
  <si>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</si>
  <si>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</si>
  <si>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</si>
  <si>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</si>
  <si>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</si>
  <si>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</si>
  <si>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</si>
  <si>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</si>
  <si>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</si>
  <si>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</si>
  <si>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</si>
  <si>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</si>
  <si>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</si>
  <si>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</si>
  <si>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</si>
  <si>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</si>
  <si>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</si>
  <si>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</si>
  <si>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</si>
  <si>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</si>
  <si>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</si>
  <si>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</si>
  <si>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</si>
  <si>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</si>
  <si>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</si>
  <si>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</si>
  <si>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</si>
  <si>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</si>
  <si>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</si>
  <si>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</si>
  <si>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</si>
  <si>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</si>
  <si>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</si>
  <si>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</si>
  <si>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</si>
  <si>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</si>
  <si>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</si>
  <si>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</si>
  <si>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</si>
  <si>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</si>
  <si>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</si>
  <si>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</si>
  <si>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</si>
  <si>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</si>
  <si>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</si>
  <si>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</si>
  <si>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</si>
  <si>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</si>
  <si>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</si>
  <si>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</si>
  <si>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</si>
  <si>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</si>
  <si>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</si>
  <si>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</si>
  <si>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</si>
  <si>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</si>
  <si>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</si>
  <si>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</si>
  <si>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</si>
  <si>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</si>
  <si>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</si>
  <si>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</si>
  <si>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</si>
  <si>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</si>
  <si>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</si>
  <si>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</si>
  <si>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</si>
  <si>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</si>
  <si>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</si>
  <si>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</si>
  <si>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</si>
  <si>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</si>
  <si>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</si>
  <si>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</si>
  <si>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</si>
  <si>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</si>
  <si>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</si>
  <si>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</si>
  <si>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</si>
  <si>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</si>
  <si>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</si>
  <si>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</si>
  <si>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</si>
  <si>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</si>
  <si>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</si>
  <si>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</si>
  <si>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</si>
  <si>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</si>
  <si>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</si>
  <si>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</si>
  <si>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</si>
  <si>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</si>
  <si>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</si>
  <si>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</si>
  <si>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</si>
  <si>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</si>
  <si>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</si>
  <si>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</si>
  <si>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</si>
  <si>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</si>
  <si>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</si>
  <si>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</si>
  <si>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</si>
  <si>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</si>
  <si>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</si>
  <si>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</si>
  <si>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</si>
  <si>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</si>
  <si>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</si>
  <si>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</si>
  <si>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</si>
  <si>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</si>
  <si>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</si>
  <si>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</si>
  <si>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</si>
  <si>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</si>
  <si>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</si>
  <si>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</si>
  <si>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</si>
  <si>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</si>
  <si>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</si>
  <si>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</si>
  <si>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</si>
  <si>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</si>
  <si>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</si>
  <si>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</si>
  <si>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</si>
  <si>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</si>
  <si>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</si>
  <si>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</si>
  <si>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</si>
  <si>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</si>
  <si>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</si>
  <si>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</si>
  <si>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</si>
  <si>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</si>
  <si>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</si>
  <si>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</si>
  <si>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</si>
  <si>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</si>
  <si>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</si>
  <si>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</si>
  <si>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</si>
  <si>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</si>
  <si>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</si>
  <si>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</si>
  <si>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</si>
  <si>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</si>
  <si>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</si>
  <si>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</si>
  <si>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</si>
  <si>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</si>
  <si>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</si>
  <si>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</si>
  <si>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</si>
  <si>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</si>
  <si>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</si>
  <si>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</si>
  <si>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</si>
  <si>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</si>
  <si>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</si>
  <si>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</si>
  <si>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</si>
  <si>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</si>
  <si>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</si>
  <si>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</si>
  <si>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</si>
  <si>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</si>
  <si>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</si>
  <si>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</si>
  <si>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</si>
  <si>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</si>
  <si>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</si>
  <si>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</si>
  <si>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</si>
  <si>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</si>
  <si>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</si>
  <si>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</si>
  <si>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</si>
  <si>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</si>
  <si>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</si>
  <si>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</si>
  <si>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</si>
  <si>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</si>
  <si>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</si>
  <si>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</si>
  <si>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</si>
  <si>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</si>
  <si>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</si>
  <si>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</si>
  <si>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</si>
  <si>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</si>
  <si>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</si>
  <si>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</si>
  <si>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</si>
  <si>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</si>
  <si>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</si>
  <si>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</si>
  <si>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</si>
  <si>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</si>
  <si>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</si>
  <si>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</si>
  <si>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</si>
  <si>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</si>
  <si>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</si>
  <si>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</si>
  <si>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</si>
  <si>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</si>
  <si>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</si>
  <si>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</si>
  <si>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</si>
  <si>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</si>
  <si>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</si>
  <si>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</si>
  <si>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</si>
  <si>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</si>
  <si>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</si>
  <si>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</si>
  <si>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</si>
  <si>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</si>
  <si>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</si>
  <si>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</si>
  <si>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</si>
  <si>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</si>
  <si>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</si>
  <si>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</si>
  <si>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</si>
  <si>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</si>
  <si>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</si>
  <si>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</si>
  <si>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</si>
  <si>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</si>
  <si>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</si>
  <si>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</si>
  <si>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</si>
  <si>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</si>
  <si>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</si>
  <si>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</si>
  <si>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</si>
  <si>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</si>
  <si>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</si>
  <si>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</si>
  <si>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</si>
  <si>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</si>
  <si>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</si>
  <si>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</si>
  <si>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</si>
  <si>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</si>
  <si>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</si>
  <si>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</si>
  <si>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</si>
  <si>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</si>
  <si>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</si>
  <si>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</si>
  <si>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</si>
  <si>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</si>
  <si>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</si>
  <si>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</si>
  <si>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</si>
  <si>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</si>
  <si>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</si>
  <si>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</si>
  <si>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</si>
  <si>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</si>
  <si>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</si>
  <si>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</si>
  <si>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</si>
  <si>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</si>
  <si>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</si>
  <si>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</si>
  <si>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</si>
  <si>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</si>
  <si>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</si>
  <si>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</si>
  <si>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</si>
  <si>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</si>
  <si>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</si>
  <si>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</si>
  <si>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</si>
  <si>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</si>
  <si>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</si>
  <si>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</si>
  <si>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</si>
  <si>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</si>
  <si>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</si>
  <si>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</si>
  <si>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</si>
  <si>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</si>
  <si>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</si>
  <si>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</si>
  <si>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</si>
  <si>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</si>
  <si>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</si>
  <si>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</si>
  <si>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</si>
  <si>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</si>
  <si>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</si>
  <si>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</si>
  <si>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</si>
  <si>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</si>
  <si>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</si>
  <si>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</si>
  <si>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</si>
  <si>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</si>
  <si>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</si>
  <si>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</si>
  <si>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</si>
  <si>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</si>
  <si>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</si>
  <si>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</si>
  <si>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</si>
  <si>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</si>
  <si>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</si>
  <si>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</si>
  <si>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</si>
  <si>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</si>
  <si>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</si>
  <si>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</si>
  <si>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</si>
  <si>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</si>
  <si>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</si>
  <si>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</si>
  <si>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</si>
  <si>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</si>
  <si>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</si>
  <si>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</si>
  <si>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</si>
  <si>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</si>
  <si>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</si>
  <si>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</si>
  <si>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</si>
  <si>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</si>
  <si>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</si>
  <si>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</si>
  <si>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</si>
  <si>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</si>
  <si>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</si>
  <si>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</si>
  <si>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</si>
  <si>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</si>
  <si>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</si>
  <si>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</si>
  <si>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</si>
  <si>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</si>
  <si>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</si>
  <si>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</si>
  <si>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</si>
  <si>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</si>
  <si>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</si>
  <si>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</si>
  <si>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</si>
  <si>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</si>
  <si>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</si>
  <si>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</si>
  <si>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</si>
  <si>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</si>
  <si>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</si>
  <si>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</si>
  <si>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</si>
  <si>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</si>
  <si>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</si>
  <si>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</si>
  <si>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</si>
  <si>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</si>
  <si>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</si>
  <si>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</si>
  <si>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</si>
  <si>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</si>
  <si>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</si>
  <si>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</si>
  <si>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</si>
  <si>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</si>
  <si>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</si>
  <si>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</si>
  <si>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</si>
  <si>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</si>
  <si>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</si>
  <si>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</si>
  <si>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</si>
  <si>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</si>
  <si>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</si>
  <si>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</si>
  <si>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</si>
  <si>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</si>
  <si>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</si>
  <si>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</si>
  <si>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</si>
  <si>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</si>
  <si>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</si>
  <si>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</si>
  <si>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</si>
  <si>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</si>
  <si>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</si>
  <si>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</si>
  <si>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</si>
  <si>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</si>
  <si>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</si>
  <si>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</si>
  <si>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</si>
  <si>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</si>
  <si>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</si>
  <si>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</si>
  <si>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</si>
  <si>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</si>
  <si>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</si>
  <si>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</si>
  <si>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</si>
  <si>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</si>
  <si>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</si>
  <si>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</si>
  <si>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</si>
  <si>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</si>
  <si>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</si>
  <si>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</si>
  <si>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</si>
  <si>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</si>
  <si>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</si>
  <si>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</si>
  <si>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</si>
  <si>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</si>
  <si>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</si>
  <si>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</si>
  <si>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</si>
  <si>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</si>
  <si>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</si>
  <si>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</si>
  <si>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</si>
  <si>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</si>
  <si>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</si>
  <si>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</si>
  <si>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</si>
  <si>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</si>
  <si>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</si>
  <si>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</si>
  <si>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</si>
  <si>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</si>
  <si>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</si>
  <si>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</si>
  <si>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</si>
  <si>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</si>
  <si>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</si>
  <si>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</si>
  <si>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</si>
  <si>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</si>
  <si>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</si>
  <si>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</si>
  <si>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</si>
  <si>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</si>
  <si>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</si>
  <si>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</si>
  <si>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</si>
  <si>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</si>
  <si>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</si>
  <si>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</si>
  <si>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</si>
  <si>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</si>
  <si>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</si>
  <si>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</si>
  <si>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</si>
  <si>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</si>
  <si>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</si>
  <si>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</si>
  <si>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</si>
  <si>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</si>
  <si>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</si>
  <si>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</si>
  <si>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</si>
  <si>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</si>
  <si>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</si>
  <si>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</si>
  <si>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</si>
  <si>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</si>
  <si>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</si>
  <si>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</si>
  <si>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</si>
  <si>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</si>
  <si>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</si>
  <si>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</si>
  <si>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</si>
  <si>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</si>
  <si>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</si>
  <si>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</si>
  <si>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</si>
  <si>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</si>
  <si>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</si>
  <si>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</si>
  <si>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</si>
  <si>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</si>
  <si>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</si>
  <si>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</si>
  <si>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</si>
  <si>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</si>
  <si>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</si>
  <si>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</si>
  <si>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</si>
  <si>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</si>
  <si>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</si>
  <si>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</si>
  <si>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</si>
  <si>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</si>
  <si>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</si>
  <si>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</si>
  <si>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</si>
  <si>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</si>
  <si>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</si>
  <si>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</si>
  <si>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</si>
  <si>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</si>
  <si>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</si>
  <si>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</si>
  <si>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</si>
  <si>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</si>
  <si>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</si>
  <si>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</si>
  <si>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</si>
  <si>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</si>
  <si>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</si>
  <si>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</si>
  <si>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</si>
  <si>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</si>
  <si>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</si>
  <si>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</si>
  <si>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</si>
  <si>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</si>
  <si>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</si>
  <si>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</si>
  <si>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</si>
  <si>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</si>
  <si>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</si>
  <si>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</si>
  <si>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</si>
  <si>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</si>
  <si>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</si>
  <si>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</si>
  <si>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</si>
  <si>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</si>
  <si>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</si>
  <si>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</si>
  <si>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</si>
  <si>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</si>
  <si>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</si>
  <si>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</si>
  <si>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</si>
  <si>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</si>
  <si>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</si>
  <si>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</si>
  <si>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</si>
  <si>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</si>
  <si>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</si>
  <si>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</si>
  <si>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</si>
  <si>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</si>
  <si>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</si>
  <si>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</si>
  <si>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</si>
  <si>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</si>
  <si>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</si>
  <si>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</si>
  <si>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</si>
  <si>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</si>
  <si>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</si>
  <si>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</si>
  <si>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</si>
  <si>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</si>
  <si>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</si>
  <si>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</si>
  <si>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</si>
  <si>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</si>
  <si>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</si>
  <si>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</si>
  <si>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</si>
  <si>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</si>
  <si>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</si>
  <si>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</si>
  <si>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</si>
  <si>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</si>
  <si>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</si>
  <si>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</si>
  <si>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</si>
  <si>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</si>
  <si>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</si>
  <si>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</si>
  <si>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</si>
  <si>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</si>
  <si>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</si>
  <si>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</si>
  <si>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</si>
  <si>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</si>
  <si>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</si>
  <si>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</si>
  <si>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</si>
  <si>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</si>
  <si>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</si>
  <si>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</si>
  <si>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</si>
  <si>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</si>
  <si>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</si>
  <si>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</si>
  <si>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</si>
  <si>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</si>
  <si>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</si>
  <si>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</si>
  <si>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</si>
  <si>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</si>
  <si>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</si>
  <si>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</si>
  <si>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</si>
  <si>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</si>
  <si>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</si>
  <si>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</si>
  <si>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</si>
  <si>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</si>
  <si>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</si>
  <si>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</si>
  <si>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</si>
  <si>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</si>
  <si>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</si>
  <si>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</si>
  <si>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</si>
  <si>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</si>
  <si>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</si>
  <si>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</si>
  <si>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</si>
  <si>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</si>
  <si>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</si>
  <si>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</si>
  <si>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</si>
  <si>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</si>
  <si>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</si>
  <si>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</si>
  <si>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</si>
  <si>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</si>
  <si>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</si>
  <si>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</si>
  <si>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</si>
  <si>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</si>
  <si>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</si>
  <si>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</si>
  <si>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</si>
  <si>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</si>
  <si>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</si>
  <si>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</si>
  <si>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</si>
  <si>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</si>
  <si>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</si>
  <si>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</si>
  <si>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</si>
  <si>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</si>
  <si>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</si>
  <si>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</si>
  <si>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</si>
  <si>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</si>
  <si>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</si>
  <si>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</si>
  <si>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</si>
  <si>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</si>
  <si>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</si>
  <si>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</si>
  <si>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</si>
  <si>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</si>
  <si>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</si>
  <si>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</si>
  <si>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</si>
  <si>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</si>
  <si>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</si>
  <si>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</si>
  <si>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</si>
  <si>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</si>
  <si>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</si>
  <si>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</si>
  <si>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</si>
  <si>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</si>
  <si>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</si>
  <si>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</si>
  <si>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</si>
  <si>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</si>
  <si>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</si>
  <si>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</si>
  <si>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</si>
  <si>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</si>
  <si>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</si>
  <si>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</si>
  <si>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</si>
  <si>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</si>
  <si>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</si>
  <si>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</si>
  <si>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</si>
  <si>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</si>
  <si>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</si>
  <si>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</si>
  <si>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</si>
  <si>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</si>
  <si>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</si>
  <si>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</si>
  <si>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</si>
  <si>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</si>
  <si>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</si>
  <si>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</si>
  <si>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</si>
  <si>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</si>
  <si>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</si>
  <si>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</si>
  <si>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</si>
  <si>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</si>
  <si>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</si>
  <si>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</si>
  <si>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</si>
  <si>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</si>
  <si>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</si>
  <si>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</si>
  <si>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</si>
  <si>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</si>
  <si>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</si>
  <si>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</si>
  <si>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</si>
  <si>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</si>
  <si>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</si>
  <si>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</si>
  <si>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</si>
  <si>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</si>
  <si>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</si>
  <si>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</si>
  <si>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</si>
  <si>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</si>
  <si>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</si>
  <si>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</si>
  <si>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</si>
  <si>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</si>
  <si>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</si>
  <si>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</si>
  <si>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</si>
  <si>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</si>
  <si>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</si>
  <si>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</si>
  <si>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</si>
  <si>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</si>
  <si>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</si>
  <si>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</si>
  <si>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</si>
  <si>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</si>
  <si>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</si>
  <si>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</si>
  <si>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</si>
  <si>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</si>
  <si>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</si>
  <si>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</si>
  <si>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</si>
  <si>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</si>
  <si>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</si>
  <si>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</si>
  <si>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</si>
  <si>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</si>
  <si>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</si>
  <si>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</si>
  <si>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</si>
  <si>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</si>
  <si>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</si>
  <si>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</si>
  <si>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</si>
  <si>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</si>
  <si>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</si>
  <si>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</si>
  <si>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</si>
  <si>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</si>
  <si>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</si>
  <si>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</si>
  <si>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</si>
  <si>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</si>
  <si>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</si>
  <si>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</si>
  <si>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</si>
  <si>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</si>
  <si>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</si>
  <si>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</si>
  <si>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</si>
  <si>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</si>
  <si>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</si>
  <si>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</si>
  <si>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</si>
  <si>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</si>
  <si>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</si>
  <si>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</si>
  <si>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</si>
  <si>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</si>
  <si>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</si>
  <si>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</si>
  <si>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</si>
  <si>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</si>
  <si>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</si>
  <si>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</si>
  <si>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</si>
  <si>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</si>
  <si>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</si>
  <si>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</si>
  <si>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</si>
  <si>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</si>
  <si>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</si>
  <si>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</si>
  <si>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</si>
  <si>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</si>
  <si>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</si>
  <si>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</si>
  <si>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</si>
  <si>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</si>
  <si>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</si>
  <si>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</si>
  <si>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</si>
  <si>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</si>
  <si>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</si>
  <si>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</si>
  <si>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</si>
  <si>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</si>
  <si>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</si>
  <si>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</si>
  <si>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</si>
  <si>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</si>
  <si>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</si>
  <si>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</si>
  <si>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</si>
  <si>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</si>
  <si>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</si>
  <si>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</si>
  <si>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</si>
  <si>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</si>
  <si>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</si>
  <si>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</si>
  <si>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</si>
  <si>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</si>
  <si>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</si>
  <si>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</si>
  <si>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</si>
  <si>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</si>
  <si>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</si>
  <si>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</si>
  <si>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</si>
  <si>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</si>
  <si>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</si>
  <si>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</si>
  <si>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</si>
  <si>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</si>
  <si>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</si>
  <si>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</si>
  <si>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</si>
  <si>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</si>
  <si>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</si>
  <si>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</si>
  <si>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</si>
  <si>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</si>
  <si>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</si>
  <si>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</si>
  <si>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</si>
  <si>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</si>
  <si>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</si>
  <si>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</si>
  <si>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</si>
  <si>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</si>
  <si>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</si>
  <si>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</si>
  <si>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</si>
  <si>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</si>
  <si>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</si>
  <si>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</si>
  <si>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</si>
  <si>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</si>
  <si>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</si>
  <si>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</si>
  <si>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</si>
  <si>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</si>
  <si>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</si>
  <si>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</si>
  <si>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</si>
  <si>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</si>
  <si>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</si>
  <si>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</si>
  <si>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</si>
  <si>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</si>
  <si>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</si>
  <si>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</si>
  <si>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</si>
  <si>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</si>
  <si>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</si>
  <si>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</si>
  <si>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</si>
  <si>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</si>
  <si>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</si>
  <si>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</si>
  <si>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</si>
  <si>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</si>
  <si>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</si>
  <si>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</si>
  <si>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</si>
  <si>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</si>
  <si>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</si>
  <si>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</si>
  <si>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</si>
  <si>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</si>
  <si>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</si>
  <si>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</si>
  <si>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</si>
  <si>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</si>
  <si>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</si>
  <si>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</si>
  <si>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</si>
  <si>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</si>
  <si>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</si>
  <si>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</si>
  <si>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</si>
  <si>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</si>
  <si>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</si>
  <si>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</si>
  <si>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</si>
  <si>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</si>
  <si>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</si>
  <si>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</si>
  <si>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</si>
  <si>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</si>
  <si>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</si>
  <si>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</si>
  <si>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</si>
  <si>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</si>
  <si>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</si>
  <si>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</si>
  <si>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</si>
  <si>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</si>
  <si>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</si>
  <si>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</si>
  <si>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</si>
  <si>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</si>
  <si>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</si>
  <si>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</si>
  <si>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</si>
  <si>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</si>
  <si>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</si>
  <si>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</si>
  <si>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</si>
  <si>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</si>
  <si>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</si>
  <si>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</si>
  <si>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</si>
  <si>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</si>
  <si>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</si>
  <si>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</si>
  <si>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</si>
  <si>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</si>
  <si>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</si>
  <si>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</si>
  <si>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</si>
  <si>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</si>
  <si>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</si>
  <si>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</si>
  <si>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</si>
  <si>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</si>
  <si>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</si>
  <si>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</si>
  <si>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</si>
  <si>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</si>
  <si>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</si>
  <si>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</si>
  <si>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</si>
  <si>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</si>
  <si>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</si>
  <si>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</si>
  <si>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</si>
  <si>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</si>
  <si>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</si>
  <si>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</si>
  <si>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</si>
  <si>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</si>
  <si>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</si>
  <si>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</si>
  <si>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</si>
  <si>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</si>
  <si>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</si>
  <si>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</si>
  <si>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</si>
  <si>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</si>
  <si>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</si>
  <si>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</si>
  <si>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</si>
  <si>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</si>
  <si>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</si>
  <si>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</si>
  <si>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</si>
  <si>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</si>
  <si>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</si>
  <si>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</si>
  <si>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</si>
  <si>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</si>
  <si>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</si>
  <si>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</si>
  <si>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</si>
  <si>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</si>
  <si>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</si>
  <si>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</si>
  <si>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</si>
  <si>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</si>
  <si>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</si>
  <si>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</si>
  <si>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</si>
  <si>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</si>
  <si>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</si>
  <si>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</si>
  <si>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</si>
  <si>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</si>
  <si>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</si>
  <si>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</si>
  <si>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</si>
  <si>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</si>
  <si>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</si>
  <si>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</si>
  <si>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</si>
  <si>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</si>
  <si>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</si>
  <si>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</si>
  <si>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</si>
  <si>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</si>
  <si>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</si>
  <si>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</si>
  <si>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</si>
  <si>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</si>
  <si>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</si>
  <si>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</si>
  <si>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</si>
  <si>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</si>
  <si>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</si>
  <si>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</si>
  <si>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</si>
  <si>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</si>
  <si>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</si>
  <si>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</si>
  <si>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</si>
  <si>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</si>
  <si>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</si>
  <si>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</si>
  <si>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</si>
  <si>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</si>
  <si>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</si>
  <si>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</si>
  <si>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</si>
  <si>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</si>
  <si>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</si>
  <si>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</si>
  <si>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</si>
  <si>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</si>
  <si>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</si>
  <si>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</si>
  <si>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</si>
  <si>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</si>
  <si>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</si>
  <si>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</si>
  <si>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</si>
  <si>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</si>
  <si>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</si>
  <si>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</si>
  <si>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</si>
  <si>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</si>
  <si>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</si>
  <si>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</si>
  <si>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</si>
  <si>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</si>
  <si>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</si>
  <si>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</si>
  <si>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</si>
  <si>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</si>
  <si>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</si>
  <si>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</si>
  <si>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</si>
  <si>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</si>
  <si>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</si>
  <si>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</si>
  <si>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</si>
  <si>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</si>
  <si>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</si>
  <si>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</si>
  <si>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</si>
  <si>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</si>
  <si>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</si>
  <si>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</si>
  <si>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</si>
  <si>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</si>
  <si>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</si>
  <si>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</si>
  <si>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</si>
  <si>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</si>
  <si>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</si>
  <si>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</si>
  <si>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</si>
  <si>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</si>
  <si>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</si>
  <si>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</si>
  <si>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</si>
  <si>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</si>
  <si>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</si>
  <si>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</si>
  <si>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</si>
  <si>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</si>
  <si>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</si>
  <si>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</si>
  <si>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</si>
  <si>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</si>
  <si>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</si>
  <si>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</si>
  <si>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</si>
  <si>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</si>
  <si>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</si>
  <si>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</si>
  <si>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</si>
  <si>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</si>
  <si>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</si>
  <si>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</si>
  <si>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</si>
  <si>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</si>
  <si>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</si>
  <si>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</si>
  <si>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</si>
  <si>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</si>
  <si>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</si>
  <si>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</si>
  <si>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</si>
  <si>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</si>
  <si>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</si>
  <si>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</si>
  <si>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</si>
  <si>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</si>
  <si>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</si>
  <si>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</si>
  <si>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</si>
  <si>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</si>
  <si>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</si>
  <si>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</si>
  <si>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</si>
  <si>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</si>
  <si>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</si>
  <si>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</si>
  <si>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</si>
  <si>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</si>
  <si>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</si>
  <si>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</si>
  <si>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</si>
  <si>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</si>
  <si>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</si>
  <si>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</si>
  <si>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</si>
  <si>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</si>
  <si>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</si>
  <si>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</si>
  <si>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</si>
  <si>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</si>
  <si>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</si>
  <si>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</si>
  <si>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</si>
  <si>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</si>
  <si>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</si>
  <si>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</si>
  <si>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</si>
  <si>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</si>
  <si>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</si>
  <si>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</si>
  <si>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</si>
  <si>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</si>
  <si>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</si>
  <si>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</si>
  <si>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</si>
  <si>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</si>
  <si>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</si>
  <si>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</si>
  <si>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</si>
  <si>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</si>
  <si>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</si>
  <si>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</si>
  <si>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</si>
  <si>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</si>
  <si>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</si>
  <si>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</si>
  <si>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</si>
  <si>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</si>
  <si>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</si>
  <si>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</si>
  <si>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</si>
  <si>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</si>
  <si>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</si>
  <si>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</si>
  <si>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</si>
  <si>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</si>
  <si>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</si>
  <si>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</si>
  <si>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</si>
  <si>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</si>
  <si>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</si>
  <si>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</si>
  <si>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</si>
  <si>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</si>
  <si>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</si>
  <si>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</si>
  <si>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</si>
  <si>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</si>
  <si>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</si>
  <si>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</si>
  <si>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</si>
  <si>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</si>
  <si>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</si>
  <si>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</si>
  <si>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</si>
  <si>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</si>
  <si>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</si>
  <si>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</si>
  <si>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</si>
  <si>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</si>
  <si>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</si>
  <si>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</si>
  <si>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</si>
  <si>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</si>
  <si>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</si>
  <si>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</si>
  <si>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</si>
  <si>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</si>
  <si>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</si>
  <si>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</si>
  <si>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</si>
  <si>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</si>
  <si>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</si>
  <si>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</si>
  <si>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</si>
  <si>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</si>
  <si>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</si>
  <si>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</si>
  <si>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</si>
  <si>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</si>
  <si>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</si>
  <si>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</si>
  <si>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</si>
  <si>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</si>
  <si>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</si>
  <si>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</si>
  <si>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</si>
  <si>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</si>
  <si>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</si>
  <si>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</si>
  <si>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</si>
  <si>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</si>
  <si>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</si>
  <si>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</si>
  <si>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</si>
  <si>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</si>
  <si>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</si>
  <si>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</si>
  <si>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</si>
  <si>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</si>
  <si>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</si>
  <si>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</si>
  <si>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</si>
  <si>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</si>
  <si>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</si>
  <si>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</si>
  <si>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</si>
  <si>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</si>
  <si>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</si>
  <si>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</si>
  <si>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</si>
  <si>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</si>
  <si>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</si>
  <si>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</si>
  <si>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</si>
  <si>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</si>
  <si>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</si>
  <si>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</si>
  <si>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</si>
  <si>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</si>
  <si>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</si>
  <si>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</si>
  <si>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</si>
  <si>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</si>
  <si>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</si>
  <si>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</si>
  <si>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</si>
  <si>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</si>
  <si>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</si>
  <si>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</si>
  <si>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</si>
  <si>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</si>
  <si>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</si>
  <si>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</si>
  <si>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</si>
  <si>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</si>
  <si>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</si>
  <si>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</si>
  <si>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</si>
  <si>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</si>
  <si>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</si>
  <si>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</si>
  <si>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</si>
  <si>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</si>
  <si>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</si>
  <si>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</si>
  <si>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</si>
  <si>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</si>
  <si>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</si>
  <si>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</si>
  <si>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</si>
  <si>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</si>
  <si>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</si>
  <si>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</si>
  <si>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</si>
  <si>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</si>
  <si>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</si>
  <si>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</si>
  <si>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</si>
  <si>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</si>
  <si>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</si>
  <si>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</si>
  <si>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</si>
  <si>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</si>
  <si>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</si>
  <si>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</si>
  <si>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</si>
  <si>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</si>
  <si>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</si>
  <si>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</si>
  <si>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</si>
  <si>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</si>
  <si>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</si>
  <si>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</si>
  <si>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</si>
  <si>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</si>
  <si>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</si>
  <si>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</si>
  <si>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</si>
  <si>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</si>
  <si>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</si>
  <si>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</si>
  <si>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</si>
  <si>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</si>
  <si>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</si>
  <si>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</si>
  <si>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</si>
  <si>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</si>
  <si>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</si>
  <si>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</si>
  <si>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</si>
  <si>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</si>
  <si>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</si>
  <si>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</si>
  <si>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</si>
  <si>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</si>
  <si>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</si>
  <si>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</si>
  <si>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</si>
  <si>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</si>
  <si>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</si>
  <si>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</si>
  <si>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</si>
  <si>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</si>
  <si>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</si>
  <si>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</si>
  <si>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</si>
  <si>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</si>
  <si>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</si>
  <si>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</si>
  <si>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</si>
  <si>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</si>
  <si>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</si>
  <si>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</si>
  <si>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</si>
  <si>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</si>
  <si>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</si>
  <si>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</si>
  <si>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</si>
  <si>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</si>
  <si>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</si>
  <si>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</si>
  <si>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</si>
  <si>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</si>
  <si>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</si>
  <si>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</si>
  <si>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</si>
  <si>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</si>
  <si>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</si>
  <si>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</si>
  <si>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</si>
  <si>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</si>
  <si>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</si>
  <si>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</si>
  <si>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</si>
  <si>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</si>
  <si>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</si>
  <si>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</si>
  <si>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</si>
  <si>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</si>
  <si>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</si>
  <si>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</si>
  <si>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</si>
  <si>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</si>
  <si>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</si>
  <si>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</si>
  <si>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</si>
  <si>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</si>
  <si>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</si>
  <si>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</si>
  <si>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</si>
  <si>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</si>
  <si>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</si>
  <si>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</si>
  <si>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</si>
  <si>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</si>
  <si>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</si>
  <si>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</si>
  <si>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</si>
  <si>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</si>
  <si>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</si>
  <si>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</si>
  <si>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</si>
  <si>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</si>
  <si>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</si>
  <si>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</si>
  <si>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</si>
  <si>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</si>
  <si>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</si>
  <si>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</si>
  <si>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</si>
  <si>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</si>
  <si>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</si>
  <si>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</si>
  <si>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</si>
  <si>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</si>
  <si>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</si>
  <si>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</si>
  <si>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</si>
  <si>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</si>
  <si>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</si>
  <si>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</si>
  <si>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</si>
  <si>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</si>
  <si>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</si>
  <si>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</si>
  <si>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</si>
  <si>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</si>
  <si>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</si>
  <si>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</si>
  <si>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</si>
  <si>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</si>
  <si>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</si>
  <si>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</si>
  <si>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</si>
  <si>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</si>
  <si>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</si>
  <si>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</si>
  <si>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</si>
  <si>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</si>
  <si>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</si>
  <si>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</si>
  <si>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</si>
  <si>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</si>
  <si>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</si>
  <si>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</si>
  <si>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</si>
  <si>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</si>
  <si>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</si>
  <si>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</si>
  <si>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</si>
  <si>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</si>
  <si>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</si>
  <si>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</si>
  <si>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</si>
  <si>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</si>
  <si>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</si>
  <si>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</si>
  <si>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</si>
  <si>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</si>
  <si>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</si>
  <si>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</si>
  <si>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</si>
  <si>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</si>
  <si>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</si>
  <si>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</si>
  <si>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</si>
  <si>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</si>
  <si>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</si>
  <si>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</si>
  <si>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</si>
  <si>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</si>
  <si>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</si>
  <si>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</si>
  <si>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</si>
  <si>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</si>
  <si>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</si>
  <si>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</si>
  <si>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</si>
  <si>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</si>
  <si>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</si>
  <si>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</si>
  <si>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</si>
  <si>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</si>
  <si>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</si>
  <si>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</si>
  <si>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</si>
  <si>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</si>
  <si>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</si>
  <si>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</si>
  <si>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</si>
  <si>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</si>
  <si>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</si>
  <si>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</si>
  <si>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</si>
  <si>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</si>
  <si>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</si>
  <si>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</si>
  <si>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</si>
  <si>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</si>
  <si>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</si>
  <si>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</si>
  <si>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</si>
  <si>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</si>
  <si>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</si>
  <si>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</si>
  <si>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</si>
  <si>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</si>
  <si>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</si>
  <si>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</si>
  <si>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</si>
  <si>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</si>
  <si>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</si>
  <si>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</si>
  <si>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</si>
  <si>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</si>
  <si>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</si>
  <si>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</si>
  <si>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</si>
  <si>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</si>
  <si>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</si>
  <si>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</si>
  <si>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</si>
  <si>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</si>
  <si>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</si>
  <si>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</si>
  <si>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</si>
  <si>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</si>
  <si>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</si>
  <si>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</si>
  <si>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</si>
  <si>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</si>
  <si>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</si>
  <si>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</si>
  <si>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</si>
  <si>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</si>
  <si>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</si>
  <si>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</si>
  <si>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</si>
  <si>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</si>
  <si>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</si>
  <si>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</si>
  <si>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</si>
  <si>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</si>
  <si>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</si>
  <si>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</si>
  <si>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</si>
  <si>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</si>
  <si>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</si>
  <si>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</si>
  <si>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</si>
  <si>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</si>
  <si>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</si>
  <si>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</si>
  <si>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</si>
  <si>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</si>
  <si>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</si>
  <si>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</si>
  <si>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</si>
  <si>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</si>
  <si>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</si>
  <si>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</si>
  <si>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</si>
  <si>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</si>
  <si>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</si>
  <si>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</si>
  <si>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</si>
  <si>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</si>
  <si>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</si>
  <si>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</si>
  <si>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</si>
  <si>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</si>
  <si>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</si>
  <si>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</si>
  <si>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</si>
  <si>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</si>
  <si>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</si>
  <si>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</si>
  <si>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</si>
  <si>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</si>
  <si>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</si>
  <si>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</si>
  <si>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</si>
  <si>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</si>
  <si>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</si>
  <si>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</si>
  <si>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</si>
  <si>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</si>
  <si>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</si>
  <si>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</si>
  <si>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</si>
  <si>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</si>
  <si>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</si>
  <si>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</si>
  <si>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</si>
  <si>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</si>
  <si>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</si>
  <si>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</si>
  <si>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</si>
  <si>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</si>
  <si>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</si>
  <si>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</si>
  <si>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</si>
  <si>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</si>
  <si>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</si>
  <si>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</si>
  <si>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</si>
  <si>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</si>
  <si>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</si>
  <si>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</si>
  <si>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</si>
  <si>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</si>
  <si>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</si>
  <si>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</si>
  <si>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</si>
  <si>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</si>
  <si>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</si>
  <si>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</si>
  <si>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</si>
  <si>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</si>
  <si>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</si>
  <si>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</si>
  <si>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</si>
  <si>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</si>
  <si>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</si>
  <si>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</si>
  <si>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</si>
  <si>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</si>
  <si>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</si>
  <si>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</si>
  <si>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</si>
  <si>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</si>
  <si>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</si>
  <si>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</si>
  <si>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</si>
  <si>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</si>
  <si>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</si>
  <si>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</si>
  <si>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</si>
  <si>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</si>
  <si>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</si>
  <si>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</si>
  <si>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</si>
  <si>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</si>
  <si>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</si>
  <si>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</si>
  <si>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</si>
  <si>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</si>
  <si>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</si>
  <si>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</si>
  <si>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</si>
  <si>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</si>
  <si>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</si>
  <si>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</si>
  <si>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</si>
  <si>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</si>
  <si>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</si>
  <si>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</si>
  <si>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</si>
  <si>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</si>
  <si>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</si>
  <si>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</si>
  <si>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</si>
  <si>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</si>
  <si>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</si>
  <si>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</si>
  <si>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</si>
  <si>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</si>
  <si>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</si>
  <si>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</si>
  <si>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</si>
  <si>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</si>
  <si>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</si>
  <si>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</si>
  <si>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</si>
  <si>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</si>
  <si>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</si>
  <si>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</si>
  <si>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</si>
  <si>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</si>
  <si>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</si>
  <si>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</si>
  <si>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</si>
  <si>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</si>
  <si>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</si>
  <si>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</si>
  <si>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</si>
  <si>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</si>
  <si>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</si>
  <si>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</si>
  <si>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</si>
  <si>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</si>
  <si>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</si>
  <si>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</si>
  <si>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</si>
  <si>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</si>
  <si>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</si>
  <si>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</si>
  <si>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</si>
  <si>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</si>
  <si>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</si>
  <si>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</si>
  <si>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</si>
  <si>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</si>
  <si>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</si>
  <si>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</si>
  <si>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</si>
  <si>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</si>
  <si>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</si>
  <si>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</si>
  <si>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</si>
  <si>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</si>
  <si>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</si>
  <si>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</si>
  <si>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</si>
  <si>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</si>
  <si>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</si>
  <si>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</si>
  <si>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</si>
  <si>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</si>
  <si>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</si>
  <si>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</si>
  <si>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</si>
  <si>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</si>
  <si>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</si>
  <si>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</si>
  <si>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</si>
  <si>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</si>
  <si>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</si>
  <si>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</si>
  <si>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</si>
  <si>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</si>
  <si>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</si>
  <si>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</si>
  <si>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</si>
  <si>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</si>
  <si>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</si>
  <si>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</si>
  <si>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</si>
  <si>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</si>
  <si>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</si>
  <si>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</si>
  <si>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</si>
  <si>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</si>
  <si>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</si>
  <si>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</si>
  <si>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</si>
  <si>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</si>
  <si>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</si>
  <si>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</si>
  <si>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</si>
  <si>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</si>
  <si>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</si>
  <si>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</si>
  <si>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</si>
  <si>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</si>
  <si>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</si>
  <si>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</si>
  <si>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</si>
  <si>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</si>
  <si>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</si>
  <si>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</si>
  <si>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</si>
  <si>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</si>
  <si>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</si>
  <si>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</si>
  <si>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</si>
  <si>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</si>
  <si>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</si>
  <si>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</si>
  <si>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</si>
  <si>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</si>
  <si>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</si>
  <si>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</si>
  <si>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</si>
  <si>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</si>
  <si>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</si>
  <si>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</si>
  <si>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</si>
  <si>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</si>
  <si>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</si>
  <si>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</si>
  <si>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</si>
  <si>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</si>
  <si>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</si>
  <si>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</si>
  <si>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</si>
  <si>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</si>
  <si>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</si>
  <si>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</si>
  <si>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</si>
  <si>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</si>
  <si>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</si>
  <si>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</si>
  <si>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</si>
  <si>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</si>
  <si>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</si>
  <si>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</si>
  <si>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</si>
  <si>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</si>
  <si>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</si>
  <si>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</si>
  <si>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</si>
  <si>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</si>
  <si>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</si>
  <si>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</si>
  <si>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</si>
  <si>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</si>
  <si>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</si>
  <si>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</si>
  <si>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</si>
  <si>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</si>
  <si>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</si>
  <si>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</si>
  <si>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</si>
  <si>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</si>
  <si>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</si>
  <si>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</si>
  <si>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</si>
  <si>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</si>
  <si>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</si>
  <si>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</si>
  <si>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</si>
  <si>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</si>
  <si>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</si>
  <si>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</si>
  <si>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</si>
  <si>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</si>
  <si>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</si>
  <si>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</si>
  <si>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</si>
  <si>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</si>
  <si>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</si>
  <si>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</si>
  <si>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</si>
  <si>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</si>
  <si>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</si>
  <si>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</si>
  <si>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</si>
  <si>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</si>
  <si>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</si>
  <si>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</si>
  <si>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</si>
  <si>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</si>
  <si>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</si>
  <si>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</si>
  <si>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</si>
  <si>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</si>
  <si>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</si>
  <si>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</si>
  <si>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</si>
  <si>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</si>
  <si>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</si>
  <si>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</si>
  <si>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</si>
  <si>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</si>
  <si>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</si>
  <si>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</si>
  <si>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</si>
  <si>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</si>
  <si>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</si>
  <si>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</si>
  <si>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</si>
  <si>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</si>
  <si>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</si>
  <si>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</si>
  <si>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</si>
  <si>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</si>
  <si>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</si>
  <si>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</si>
  <si>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</si>
  <si>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</si>
  <si>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</si>
  <si>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</si>
  <si>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</si>
  <si>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</si>
  <si>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</si>
  <si>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</si>
  <si>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</si>
  <si>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</si>
  <si>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</si>
  <si>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</si>
  <si>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</si>
  <si>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</si>
  <si>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</si>
  <si>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</si>
  <si>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</si>
  <si>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</si>
  <si>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</si>
  <si>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</si>
  <si>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</si>
  <si>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</si>
  <si>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</si>
  <si>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</si>
  <si>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</si>
  <si>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</si>
  <si>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</si>
  <si>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</si>
  <si>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</si>
  <si>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</si>
  <si>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</si>
  <si>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</si>
  <si>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</si>
  <si>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</si>
  <si>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</si>
  <si>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</si>
  <si>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</si>
  <si>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</si>
  <si>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</si>
  <si>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</si>
  <si>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</si>
  <si>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</si>
  <si>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</si>
  <si>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</si>
  <si>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</si>
  <si>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</si>
  <si>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</si>
  <si>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</si>
  <si>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</si>
  <si>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</si>
  <si>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</si>
  <si>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</si>
  <si>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</si>
  <si>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</si>
  <si>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</si>
  <si>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</si>
  <si>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</si>
  <si>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</si>
  <si>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</si>
  <si>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</si>
  <si>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</si>
  <si>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</si>
  <si>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</si>
  <si>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</si>
  <si>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</si>
  <si>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</si>
  <si>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</si>
  <si>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</si>
  <si>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</si>
  <si>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</si>
  <si>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</si>
  <si>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</si>
  <si>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</si>
  <si>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</si>
  <si>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</si>
  <si>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</si>
  <si>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</si>
  <si>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</si>
  <si>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</si>
  <si>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</si>
  <si>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</si>
  <si>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</si>
  <si>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</si>
  <si>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</si>
  <si>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</si>
  <si>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</si>
  <si>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</si>
  <si>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</si>
  <si>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</si>
  <si>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</si>
  <si>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</si>
  <si>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</si>
  <si>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</si>
  <si>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</si>
  <si>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</si>
  <si>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</si>
  <si>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</si>
  <si>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</si>
  <si>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</si>
  <si>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</si>
  <si>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</si>
  <si>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</si>
  <si>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</si>
  <si>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</si>
  <si>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</si>
  <si>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</si>
  <si>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</si>
  <si>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</si>
  <si>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</si>
  <si>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</si>
  <si>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</si>
  <si>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</si>
  <si>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</si>
  <si>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</si>
  <si>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</si>
  <si>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</si>
  <si>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</si>
  <si>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</si>
  <si>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</si>
  <si>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</si>
  <si>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</si>
  <si>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</si>
  <si>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</si>
  <si>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</si>
  <si>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</si>
  <si>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</si>
  <si>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</si>
  <si>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</si>
  <si>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</si>
  <si>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</si>
  <si>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</si>
  <si>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</si>
  <si>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</si>
  <si>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</si>
  <si>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</si>
  <si>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</si>
  <si>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</si>
  <si>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</si>
  <si>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</si>
  <si>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</si>
  <si>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</si>
  <si>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</si>
  <si>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</si>
  <si>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</si>
  <si>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</si>
  <si>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</si>
  <si>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</si>
  <si>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</si>
  <si>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</si>
  <si>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</si>
  <si>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</si>
  <si>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</si>
  <si>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</si>
  <si>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</si>
  <si>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</si>
  <si>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</si>
  <si>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</si>
  <si>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</si>
  <si>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</si>
  <si>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</si>
  <si>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</si>
  <si>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</si>
  <si>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</si>
  <si>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</si>
  <si>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</si>
  <si>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</si>
  <si>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</si>
  <si>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</si>
  <si>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</si>
  <si>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</si>
  <si>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</si>
  <si>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</si>
  <si>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</si>
  <si>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</si>
  <si>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</si>
  <si>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</si>
  <si>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</si>
  <si>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</si>
  <si>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</si>
  <si>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</si>
  <si>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</si>
  <si>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</si>
  <si>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</si>
  <si>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</si>
  <si>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</si>
  <si>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</si>
  <si>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</si>
  <si>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</si>
  <si>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</si>
  <si>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</si>
  <si>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</si>
  <si>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</si>
  <si>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</si>
  <si>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</si>
  <si>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</si>
  <si>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</si>
  <si>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</si>
  <si>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</si>
  <si>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</si>
  <si>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</si>
  <si>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</si>
  <si>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</si>
  <si>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</si>
  <si>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</si>
  <si>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</si>
  <si>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</si>
  <si>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</si>
  <si>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</si>
  <si>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</si>
  <si>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</si>
  <si>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</si>
  <si>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</si>
  <si>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</si>
  <si>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</si>
  <si>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</si>
  <si>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</si>
  <si>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</si>
  <si>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</si>
  <si>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</si>
  <si>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</si>
  <si>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</si>
  <si>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</si>
  <si>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</si>
  <si>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</si>
  <si>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</si>
  <si>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</si>
  <si>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</si>
  <si>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</si>
  <si>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</si>
  <si>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</si>
  <si>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</si>
  <si>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</si>
  <si>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</si>
  <si>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</si>
  <si>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</si>
  <si>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</si>
  <si>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</si>
  <si>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</si>
  <si>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</si>
  <si>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</si>
  <si>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</si>
  <si>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</si>
  <si>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</si>
  <si>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</si>
  <si>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</si>
  <si>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</si>
  <si>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</si>
  <si>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</si>
  <si>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</si>
  <si>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</si>
  <si>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</si>
  <si>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</si>
  <si>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</si>
  <si>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</si>
  <si>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</si>
  <si>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</si>
  <si>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</si>
  <si>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</si>
  <si>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</si>
  <si>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</si>
  <si>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</si>
  <si>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</si>
  <si>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</si>
  <si>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</si>
  <si>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</si>
  <si>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</si>
  <si>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</si>
  <si>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</si>
  <si>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</si>
  <si>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</si>
  <si>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</si>
  <si>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</si>
  <si>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</si>
  <si>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</si>
  <si>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</si>
  <si>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</si>
  <si>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</si>
  <si>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</si>
  <si>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</si>
  <si>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</si>
  <si>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</si>
  <si>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</si>
  <si>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</si>
  <si>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</si>
  <si>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</si>
  <si>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</si>
  <si>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</si>
  <si>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</si>
  <si>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</si>
  <si>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</si>
  <si>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</si>
  <si>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</si>
  <si>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</si>
  <si>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</si>
  <si>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</si>
  <si>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</si>
  <si>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</si>
  <si>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</si>
  <si>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</si>
  <si>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</si>
  <si>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</si>
  <si>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</si>
  <si>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</si>
  <si>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</si>
  <si>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</si>
  <si>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</si>
  <si>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</si>
  <si>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</si>
  <si>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</si>
  <si>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</si>
  <si>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</si>
  <si>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</si>
  <si>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</si>
  <si>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</si>
  <si>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</si>
  <si>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</si>
  <si>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</si>
  <si>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</si>
  <si>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</si>
  <si>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</si>
  <si>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</si>
  <si>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</si>
  <si>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</si>
  <si>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</si>
  <si>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</si>
  <si>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</si>
  <si>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</si>
  <si>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</si>
  <si>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</si>
  <si>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</si>
  <si>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</si>
  <si>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</si>
  <si>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</si>
  <si>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</si>
  <si>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</si>
  <si>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</si>
  <si>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</si>
  <si>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</si>
  <si>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</si>
  <si>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</si>
  <si>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</si>
  <si>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</si>
  <si>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</si>
  <si>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</si>
  <si>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</si>
  <si>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</si>
  <si>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</si>
  <si>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</si>
  <si>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</si>
  <si>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</si>
  <si>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</si>
  <si>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</si>
  <si>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</si>
  <si>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</si>
  <si>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</si>
  <si>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</si>
  <si>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</si>
  <si>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</si>
  <si>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</si>
  <si>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</si>
  <si>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</si>
  <si>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</si>
  <si>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</si>
  <si>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</si>
  <si>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</si>
  <si>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</si>
  <si>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</si>
  <si>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</si>
  <si>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</si>
  <si>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</si>
  <si>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</si>
  <si>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</si>
  <si>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</si>
  <si>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</si>
  <si>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</si>
  <si>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</si>
  <si>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</si>
  <si>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</si>
  <si>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</si>
  <si>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</si>
  <si>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</si>
  <si>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</si>
  <si>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</si>
  <si>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</si>
  <si>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</si>
  <si>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</si>
  <si>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</si>
  <si>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</si>
  <si>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</si>
  <si>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</si>
  <si>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</si>
  <si>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</si>
  <si>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</si>
  <si>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</si>
  <si>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</si>
  <si>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</si>
  <si>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</si>
  <si>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</si>
  <si>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</si>
  <si>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</si>
  <si>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</si>
  <si>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</si>
  <si>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</si>
  <si>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</si>
  <si>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</si>
  <si>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</si>
  <si>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</si>
  <si>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</si>
  <si>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</si>
  <si>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</si>
  <si>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</si>
  <si>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</si>
  <si>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</si>
  <si>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</si>
  <si>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</si>
  <si>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</si>
  <si>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</si>
  <si>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</si>
  <si>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</si>
  <si>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</si>
  <si>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</si>
  <si>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</si>
  <si>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</si>
  <si>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</si>
  <si>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</si>
  <si>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</si>
  <si>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</si>
  <si>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</si>
  <si>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</si>
  <si>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</si>
  <si>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</si>
  <si>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</si>
  <si>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</si>
  <si>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</si>
  <si>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</si>
  <si>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</si>
  <si>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</si>
  <si>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</si>
  <si>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</si>
  <si>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</si>
  <si>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</si>
  <si>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</si>
  <si>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</si>
  <si>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</si>
  <si>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</si>
  <si>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</si>
  <si>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</si>
  <si>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</si>
  <si>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</si>
  <si>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</si>
  <si>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</si>
  <si>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</si>
  <si>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</si>
  <si>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</si>
  <si>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</si>
  <si>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</si>
  <si>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</si>
  <si>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</si>
  <si>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</si>
  <si>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</si>
  <si>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</si>
  <si>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</si>
  <si>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</si>
  <si>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</si>
  <si>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</si>
  <si>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</si>
  <si>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</si>
  <si>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</si>
  <si>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</si>
  <si>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</si>
  <si>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</si>
  <si>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</si>
  <si>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</si>
  <si>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</si>
  <si>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</si>
  <si>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</si>
  <si>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</si>
  <si>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</si>
  <si>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</si>
  <si>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</si>
  <si>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</si>
  <si>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</si>
  <si>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</si>
  <si>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</si>
  <si>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</si>
  <si>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</si>
  <si>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</si>
  <si>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</si>
  <si>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</si>
  <si>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</si>
  <si>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</si>
  <si>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</si>
  <si>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</si>
  <si>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</si>
  <si>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</si>
  <si>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</si>
  <si>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</si>
  <si>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</si>
  <si>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</si>
  <si>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</si>
  <si>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</si>
  <si>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</si>
  <si>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</si>
  <si>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</si>
  <si>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</si>
  <si>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</si>
  <si>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</si>
  <si>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</si>
  <si>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</si>
  <si>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</si>
  <si>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</si>
  <si>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</si>
  <si>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</si>
  <si>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</si>
  <si>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</si>
  <si>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</si>
  <si>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</si>
  <si>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</si>
  <si>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</si>
  <si>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</si>
  <si>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</si>
  <si>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</si>
  <si>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</si>
  <si>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</si>
  <si>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</si>
  <si>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</si>
  <si>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</si>
  <si>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</si>
  <si>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</si>
  <si>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</si>
  <si>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</si>
  <si>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</si>
  <si>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</si>
  <si>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</si>
  <si>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</si>
  <si>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</si>
  <si>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</si>
  <si>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</si>
  <si>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</si>
  <si>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</si>
  <si>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</si>
  <si>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</si>
  <si>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</si>
  <si>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</si>
  <si>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</si>
  <si>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</si>
  <si>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</si>
  <si>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</si>
  <si>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</si>
  <si>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</si>
  <si>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</si>
  <si>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</si>
  <si>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</si>
  <si>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</si>
  <si>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</si>
  <si>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</si>
  <si>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</si>
  <si>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</si>
  <si>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</si>
  <si>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</si>
  <si>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</si>
  <si>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</si>
  <si>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</si>
  <si>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</si>
  <si>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</si>
  <si>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</si>
  <si>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</si>
  <si>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</si>
  <si>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</si>
  <si>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</si>
  <si>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</si>
  <si>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</si>
  <si>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</si>
  <si>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</si>
  <si>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</si>
  <si>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</si>
  <si>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</si>
  <si>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</si>
  <si>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</si>
  <si>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</si>
  <si>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</si>
  <si>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</si>
  <si>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</si>
  <si>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</si>
  <si>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</si>
  <si>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</si>
  <si>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</si>
  <si>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</si>
  <si>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</si>
  <si>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</si>
  <si>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</si>
  <si>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</si>
  <si>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</si>
  <si>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</si>
  <si>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</si>
  <si>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</si>
  <si>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</si>
  <si>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</si>
  <si>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</si>
  <si>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</si>
  <si>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</si>
  <si>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</si>
  <si>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</si>
  <si>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</si>
  <si>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</si>
  <si>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</si>
  <si>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</si>
  <si>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</si>
  <si>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</si>
  <si>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</si>
  <si>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</si>
  <si>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</si>
  <si>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</si>
  <si>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</si>
  <si>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</si>
  <si>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</si>
  <si>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</si>
  <si>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</si>
  <si>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</si>
  <si>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</si>
  <si>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</si>
  <si>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</si>
  <si>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</si>
  <si>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</si>
  <si>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</si>
  <si>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</si>
  <si>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</si>
  <si>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</si>
  <si>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</si>
  <si>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</si>
  <si>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</si>
  <si>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</si>
  <si>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</si>
  <si>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</si>
  <si>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</si>
  <si>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</si>
  <si>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</si>
  <si>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</si>
  <si>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</si>
  <si>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</si>
  <si>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</si>
  <si>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</si>
  <si>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</si>
  <si>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</si>
  <si>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</si>
  <si>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</si>
  <si>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</si>
  <si>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</si>
  <si>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</si>
  <si>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</si>
  <si>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</si>
  <si>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</si>
  <si>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</si>
  <si>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</si>
  <si>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</si>
  <si>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</si>
  <si>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</si>
  <si>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</si>
  <si>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</si>
  <si>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</si>
  <si>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</si>
  <si>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</si>
  <si>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</si>
  <si>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</si>
  <si>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</si>
  <si>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</si>
  <si>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</si>
  <si>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</si>
  <si>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</si>
  <si>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</si>
  <si>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</si>
  <si>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</si>
  <si>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</si>
  <si>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</si>
  <si>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</si>
  <si>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</si>
  <si>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</si>
  <si>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</si>
  <si>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</si>
  <si>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</si>
  <si>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</si>
  <si>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</si>
  <si>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</si>
  <si>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</si>
  <si>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</si>
  <si>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</si>
  <si>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</si>
  <si>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</si>
  <si>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</si>
  <si>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</si>
  <si>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</si>
  <si>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</si>
  <si>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</si>
  <si>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</si>
  <si>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</si>
  <si>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</si>
  <si>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</si>
  <si>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</si>
  <si>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</si>
  <si>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</si>
  <si>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</si>
  <si>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</si>
  <si>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</si>
  <si>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</si>
  <si>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</si>
  <si>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</si>
  <si>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</si>
  <si>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</si>
  <si>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</si>
  <si>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</si>
  <si>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</si>
  <si>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</si>
  <si>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</si>
  <si>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</si>
  <si>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</si>
  <si>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</si>
  <si>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</si>
  <si>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</si>
  <si>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</si>
  <si>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</si>
  <si>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</si>
  <si>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</si>
  <si>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</si>
  <si>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</si>
  <si>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</si>
  <si>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</si>
  <si>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</si>
  <si>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</si>
  <si>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</si>
  <si>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</si>
  <si>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</si>
  <si>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</si>
  <si>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</si>
  <si>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</si>
  <si>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</si>
  <si>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</si>
  <si>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</si>
  <si>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</si>
  <si>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</si>
  <si>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</si>
  <si>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</si>
  <si>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</si>
  <si>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</si>
  <si>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</si>
  <si>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</si>
  <si>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</si>
  <si>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</si>
  <si>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</si>
  <si>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</si>
  <si>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</si>
  <si>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</si>
  <si>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</si>
  <si>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</si>
  <si>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</si>
  <si>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</si>
  <si>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</si>
  <si>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</si>
  <si>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</si>
  <si>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</si>
  <si>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</si>
  <si>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</si>
  <si>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</si>
  <si>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</si>
  <si>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</si>
  <si>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</si>
  <si>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</si>
  <si>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</si>
  <si>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</si>
  <si>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</si>
  <si>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</si>
  <si>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</si>
  <si>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</si>
  <si>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</si>
  <si>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</si>
  <si>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</si>
  <si>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</si>
  <si>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</si>
  <si>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</si>
  <si>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</si>
  <si>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</si>
  <si>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</si>
  <si>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</si>
  <si>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</si>
  <si>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</si>
  <si>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</si>
  <si>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</si>
  <si>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</si>
  <si>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</si>
  <si>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</si>
  <si>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</si>
  <si>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</si>
  <si>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</si>
  <si>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</si>
  <si>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</si>
  <si>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</si>
  <si>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</si>
  <si>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</si>
  <si>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</si>
  <si>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</si>
  <si>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</si>
  <si>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</si>
  <si>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</si>
  <si>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</si>
  <si>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</si>
  <si>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</si>
  <si>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</si>
  <si>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</si>
  <si>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</si>
  <si>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</si>
  <si>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</si>
  <si>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</si>
  <si>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</si>
  <si>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</si>
  <si>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</si>
  <si>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</si>
  <si>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</si>
  <si>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</si>
  <si>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</si>
  <si>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</si>
  <si>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</si>
  <si>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</si>
  <si>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</si>
  <si>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</si>
  <si>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</si>
  <si>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</si>
  <si>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</si>
  <si>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</si>
  <si>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</si>
  <si>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</si>
  <si>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</si>
  <si>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</si>
  <si>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</si>
  <si>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</si>
  <si>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</si>
  <si>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</si>
  <si>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</si>
  <si>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</si>
  <si>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</si>
  <si>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</si>
  <si>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</si>
  <si>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</si>
  <si>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</si>
  <si>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</si>
  <si>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</si>
  <si>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</si>
  <si>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</si>
  <si>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</si>
  <si>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</si>
  <si>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</si>
  <si>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</si>
  <si>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</si>
  <si>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</si>
  <si>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</si>
  <si>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</si>
  <si>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</si>
  <si>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</si>
  <si>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</si>
  <si>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</si>
  <si>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</si>
  <si>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</si>
  <si>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</si>
  <si>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</si>
  <si>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</si>
  <si>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</si>
  <si>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</si>
  <si>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</si>
  <si>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</si>
  <si>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</si>
  <si>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</si>
  <si>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</si>
  <si>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</si>
  <si>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</si>
  <si>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</si>
  <si>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</si>
  <si>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</si>
  <si>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</si>
  <si>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</si>
  <si>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</si>
  <si>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</si>
  <si>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</si>
  <si>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</si>
  <si>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</si>
  <si>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</si>
  <si>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</si>
  <si>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</si>
  <si>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</si>
  <si>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</si>
  <si>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</si>
  <si>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</si>
  <si>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</si>
  <si>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</si>
  <si>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</si>
  <si>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</si>
  <si>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</si>
  <si>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</si>
  <si>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</si>
  <si>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</si>
  <si>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</si>
  <si>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</si>
  <si>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</si>
  <si>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</si>
  <si>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</si>
  <si>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</si>
  <si>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</si>
  <si>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</si>
  <si>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</si>
  <si>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</si>
  <si>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</si>
  <si>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</si>
  <si>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</si>
  <si>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</si>
  <si>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</si>
  <si>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</si>
  <si>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</si>
  <si>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</si>
  <si>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</si>
  <si>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</si>
  <si>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</si>
  <si>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</si>
  <si>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</si>
  <si>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</si>
  <si>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</si>
  <si>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</si>
  <si>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</si>
  <si>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</si>
  <si>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</si>
  <si>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</si>
  <si>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</si>
  <si>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</si>
  <si>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</si>
  <si>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</si>
  <si>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</si>
  <si>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</si>
  <si>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</si>
  <si>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</si>
  <si>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</si>
  <si>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</si>
  <si>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</si>
  <si>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</si>
  <si>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</si>
  <si>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</si>
  <si>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</si>
  <si>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</si>
  <si>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</si>
  <si>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</si>
  <si>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</si>
  <si>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</si>
  <si>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</si>
  <si>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</si>
  <si>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</si>
  <si>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</si>
  <si>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</si>
  <si>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</si>
  <si>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</si>
  <si>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</si>
  <si>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</si>
  <si>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</si>
  <si>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</si>
  <si>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</si>
  <si>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</si>
  <si>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</si>
  <si>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</si>
  <si>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</si>
  <si>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</si>
  <si>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</si>
  <si>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</si>
  <si>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</si>
  <si>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</si>
  <si>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</si>
  <si>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</si>
  <si>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</si>
  <si>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</si>
  <si>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</si>
  <si>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</si>
  <si>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</si>
  <si>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</si>
  <si>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</si>
  <si>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</si>
  <si>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</si>
  <si>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</si>
  <si>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</si>
  <si>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</si>
  <si>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</si>
  <si>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</si>
  <si>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</si>
  <si>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</si>
  <si>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</si>
  <si>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</si>
  <si>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</si>
  <si>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</si>
  <si>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</si>
  <si>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</si>
  <si>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</si>
  <si>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</si>
  <si>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</si>
  <si>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</si>
  <si>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</si>
  <si>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</si>
  <si>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</si>
  <si>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</si>
  <si>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</si>
  <si>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</si>
  <si>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</si>
  <si>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</si>
  <si>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</si>
  <si>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</si>
  <si>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</si>
  <si>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</si>
  <si>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</si>
  <si>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</si>
  <si>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</si>
  <si>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</si>
  <si>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</si>
  <si>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</si>
  <si>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</si>
  <si>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</si>
  <si>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</si>
  <si>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</si>
  <si>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</si>
  <si>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</si>
  <si>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</si>
  <si>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</si>
  <si>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</si>
  <si>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</si>
  <si>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</si>
  <si>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</si>
  <si>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</si>
  <si>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</si>
  <si>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</si>
  <si>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</si>
  <si>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</si>
  <si>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</si>
  <si>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</si>
  <si>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</si>
  <si>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</si>
  <si>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</si>
  <si>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</si>
  <si>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</si>
  <si>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</si>
  <si>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</si>
  <si>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</si>
  <si>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</si>
  <si>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</si>
  <si>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</si>
  <si>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</si>
  <si>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</si>
  <si>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</si>
  <si>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</si>
  <si>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</si>
  <si>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</si>
  <si>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</si>
  <si>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</si>
  <si>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</si>
  <si>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</si>
  <si>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</si>
  <si>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</si>
  <si>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</si>
  <si>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</si>
  <si>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</si>
  <si>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</si>
  <si>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</si>
  <si>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</si>
  <si>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</si>
  <si>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</si>
  <si>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</si>
  <si>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</si>
  <si>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</si>
  <si>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</si>
  <si>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</si>
  <si>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</si>
  <si>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</si>
  <si>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</si>
  <si>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</si>
  <si>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</si>
  <si>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</si>
  <si>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</si>
  <si>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</si>
  <si>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</si>
  <si>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</si>
  <si>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</si>
  <si>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</si>
  <si>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</si>
  <si>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</si>
  <si>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</si>
  <si>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</si>
  <si>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</si>
  <si>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</si>
  <si>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</si>
  <si>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</si>
  <si>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</si>
  <si>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</si>
  <si>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</si>
  <si>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</si>
  <si>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</si>
  <si>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</si>
  <si>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</si>
  <si>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</si>
  <si>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</si>
  <si>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</si>
  <si>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</si>
  <si>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</si>
  <si>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</si>
  <si>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</si>
  <si>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</si>
  <si>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</si>
  <si>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</si>
  <si>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</si>
  <si>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</si>
  <si>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</si>
  <si>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</si>
  <si>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</si>
  <si>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</si>
  <si>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</si>
  <si>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</si>
  <si>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</si>
  <si>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</si>
  <si>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</si>
  <si>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</si>
  <si>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</si>
  <si>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</si>
  <si>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</si>
  <si>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</si>
  <si>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</si>
  <si>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</si>
  <si>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</si>
  <si>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</si>
  <si>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</si>
  <si>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</si>
  <si>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</si>
  <si>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</si>
  <si>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</si>
  <si>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</si>
  <si>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</si>
  <si>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</si>
  <si>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</si>
  <si>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</si>
  <si>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</si>
  <si>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</si>
  <si>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</si>
  <si>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</si>
  <si>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</si>
  <si>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</si>
  <si>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</si>
  <si>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</si>
  <si>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</si>
  <si>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</si>
  <si>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</si>
  <si>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</si>
  <si>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</si>
  <si>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</si>
  <si>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</si>
  <si>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</si>
  <si>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</si>
  <si>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</si>
  <si>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</si>
  <si>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</si>
  <si>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</si>
  <si>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</si>
  <si>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</si>
  <si>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</si>
  <si>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</si>
  <si>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</si>
  <si>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</si>
  <si>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</si>
  <si>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</si>
  <si>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</si>
  <si>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</si>
  <si>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</si>
  <si>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</si>
  <si>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</si>
  <si>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</si>
  <si>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</si>
  <si>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</si>
  <si>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</si>
  <si>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</si>
  <si>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</si>
  <si>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</si>
  <si>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</si>
  <si>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</si>
  <si>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</si>
  <si>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</si>
  <si>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</si>
  <si>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</si>
  <si>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</si>
  <si>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</si>
  <si>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</si>
  <si>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</si>
  <si>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</si>
  <si>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</si>
  <si>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</si>
  <si>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</si>
  <si>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</si>
  <si>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</si>
  <si>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</si>
  <si>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</si>
  <si>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</si>
  <si>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</si>
  <si>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</si>
  <si>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</si>
  <si>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</si>
  <si>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</si>
  <si>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</si>
  <si>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</si>
  <si>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</si>
  <si>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</si>
  <si>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</si>
  <si>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</si>
  <si>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</si>
  <si>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</si>
  <si>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</si>
  <si>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</si>
  <si>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</si>
  <si>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</si>
  <si>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</si>
  <si>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</si>
  <si>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</si>
  <si>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</si>
  <si>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</si>
  <si>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</si>
  <si>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</si>
  <si>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</si>
  <si>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</si>
  <si>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</si>
  <si>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</si>
  <si>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</si>
  <si>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</si>
  <si>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</si>
  <si>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</si>
  <si>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</si>
  <si>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</si>
  <si>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</si>
  <si>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</si>
  <si>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</si>
  <si>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</si>
  <si>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</si>
  <si>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</si>
  <si>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</si>
  <si>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</si>
  <si>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</si>
  <si>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</si>
  <si>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</si>
  <si>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</si>
  <si>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</si>
  <si>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</si>
  <si>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</si>
  <si>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</si>
  <si>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</si>
  <si>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</si>
  <si>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</si>
  <si>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</si>
  <si>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</si>
  <si>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</si>
  <si>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</si>
  <si>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</si>
  <si>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</si>
  <si>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</si>
  <si>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</si>
  <si>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</si>
  <si>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</si>
  <si>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</si>
  <si>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</si>
  <si>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</si>
  <si>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</si>
  <si>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</si>
  <si>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</si>
  <si>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</si>
  <si>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</si>
  <si>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</si>
  <si>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</si>
  <si>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</si>
  <si>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</si>
  <si>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</si>
  <si>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</si>
  <si>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</si>
  <si>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</si>
  <si>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</si>
  <si>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</si>
  <si>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</si>
  <si>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</si>
  <si>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</si>
  <si>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</si>
  <si>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</si>
  <si>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</si>
  <si>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</si>
  <si>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</si>
  <si>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</si>
  <si>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</si>
  <si>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</si>
  <si>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</si>
  <si>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</si>
  <si>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</si>
  <si>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</si>
  <si>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</si>
  <si>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</si>
  <si>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</si>
  <si>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</si>
  <si>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</si>
  <si>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</si>
  <si>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</si>
  <si>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</si>
  <si>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</si>
  <si>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</si>
  <si>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</si>
  <si>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</si>
  <si>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</si>
  <si>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</si>
  <si>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</si>
  <si>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</si>
  <si>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</si>
  <si>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</si>
  <si>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</si>
  <si>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</si>
  <si>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</si>
  <si>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</si>
  <si>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</si>
  <si>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</si>
  <si>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</si>
  <si>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</si>
  <si>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</si>
  <si>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</si>
  <si>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</si>
  <si>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</si>
  <si>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</si>
  <si>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</si>
  <si>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</si>
  <si>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</si>
  <si>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</si>
  <si>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</si>
  <si>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</si>
  <si>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</si>
  <si>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</si>
  <si>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</si>
  <si>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</si>
  <si>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</si>
  <si>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</si>
  <si>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</si>
  <si>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</si>
  <si>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</si>
  <si>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</si>
  <si>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</si>
  <si>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</si>
  <si>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</si>
  <si>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</si>
  <si>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</si>
  <si>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</si>
  <si>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</si>
  <si>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</si>
  <si>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</si>
  <si>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</si>
  <si>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</si>
  <si>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</si>
  <si>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</si>
  <si>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</si>
  <si>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</si>
  <si>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</si>
  <si>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</si>
  <si>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</si>
  <si>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</si>
  <si>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</si>
  <si>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</si>
  <si>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</si>
  <si>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</si>
  <si>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</si>
  <si>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</si>
  <si>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</si>
  <si>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</si>
  <si>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</si>
  <si>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</si>
  <si>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</si>
  <si>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</si>
  <si>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</si>
  <si>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</si>
  <si>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</si>
  <si>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</si>
  <si>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</si>
  <si>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</si>
  <si>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</si>
  <si>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</si>
  <si>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</si>
  <si>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</si>
  <si>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</si>
  <si>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</si>
  <si>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</si>
  <si>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</si>
  <si>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</si>
  <si>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</si>
  <si>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</si>
  <si>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</si>
  <si>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</si>
  <si>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</si>
  <si>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</si>
  <si>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</si>
  <si>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</si>
  <si>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</si>
  <si>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</si>
  <si>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</si>
  <si>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</si>
  <si>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</si>
  <si>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</si>
  <si>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</si>
  <si>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</si>
  <si>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</si>
  <si>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</si>
  <si>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</si>
  <si>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</si>
  <si>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</si>
  <si>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</si>
  <si>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</si>
  <si>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</si>
  <si>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</si>
  <si>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</si>
  <si>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</si>
  <si>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</si>
  <si>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</si>
  <si>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</si>
  <si>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</si>
  <si>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</si>
  <si>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</si>
  <si>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</si>
  <si>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</si>
  <si>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</si>
  <si>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</si>
  <si>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</si>
  <si>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</si>
  <si>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</si>
  <si>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</si>
  <si>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</si>
  <si>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</si>
  <si>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</si>
  <si>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</si>
  <si>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</si>
  <si>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</si>
  <si>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</si>
  <si>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</si>
  <si>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</si>
  <si>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</si>
  <si>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</si>
  <si>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</si>
  <si>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</si>
  <si>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</si>
  <si>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</si>
  <si>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</si>
  <si>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</si>
  <si>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</si>
  <si>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</si>
  <si>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</si>
  <si>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</si>
  <si>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</si>
  <si>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</si>
  <si>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</si>
  <si>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</si>
  <si>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</si>
  <si>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</si>
  <si>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</si>
  <si>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</si>
  <si>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</si>
  <si>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</si>
  <si>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</si>
  <si>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</si>
  <si>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</si>
  <si>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</si>
  <si>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</si>
  <si>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</si>
  <si>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</si>
  <si>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</si>
  <si>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</si>
  <si>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</si>
  <si>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</si>
  <si>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</si>
  <si>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</si>
  <si>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</si>
  <si>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</si>
  <si>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</si>
  <si>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</si>
  <si>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</si>
  <si>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</si>
  <si>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</si>
  <si>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</si>
  <si>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</si>
  <si>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</si>
  <si>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</si>
  <si>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</si>
  <si>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</si>
  <si>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</si>
  <si>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</si>
  <si>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</si>
  <si>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</si>
  <si>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</si>
  <si>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</si>
  <si>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</si>
  <si>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</si>
  <si>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</si>
  <si>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</si>
  <si>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</si>
  <si>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</si>
  <si>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</si>
  <si>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</si>
  <si>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</si>
  <si>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</si>
  <si>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</si>
  <si>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</si>
  <si>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</si>
  <si>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</si>
  <si>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</si>
  <si>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</si>
  <si>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</si>
  <si>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</si>
  <si>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</si>
  <si>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</si>
  <si>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</si>
  <si>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</si>
  <si>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</si>
  <si>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</si>
  <si>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</si>
  <si>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</si>
  <si>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</si>
  <si>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</si>
  <si>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</si>
  <si>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</si>
  <si>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</si>
  <si>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</si>
  <si>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</si>
  <si>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</si>
  <si>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</si>
  <si>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</si>
  <si>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</si>
  <si>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</si>
  <si>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</si>
  <si>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</si>
  <si>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</si>
  <si>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</si>
  <si>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</si>
  <si>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</si>
  <si>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</si>
  <si>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</si>
  <si>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</si>
  <si>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</si>
  <si>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</si>
  <si>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</si>
  <si>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</si>
  <si>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</si>
  <si>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</si>
  <si>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</si>
  <si>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</si>
  <si>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</si>
  <si>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</si>
  <si>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</si>
  <si>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</si>
  <si>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</si>
  <si>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</si>
  <si>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</si>
  <si>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</si>
  <si>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</si>
  <si>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</si>
  <si>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</si>
  <si>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</si>
  <si>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</si>
  <si>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</si>
  <si>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</si>
  <si>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</si>
  <si>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</si>
  <si>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</si>
  <si>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</si>
  <si>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</si>
  <si>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</si>
  <si>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</si>
  <si>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</si>
  <si>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</si>
  <si>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</si>
  <si>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</si>
  <si>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</si>
  <si>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</si>
  <si>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</si>
  <si>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</si>
  <si>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</si>
  <si>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</si>
  <si>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</si>
  <si>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</si>
  <si>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</si>
  <si>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</si>
  <si>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</si>
  <si>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</si>
  <si>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</si>
  <si>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</si>
  <si>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</si>
  <si>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</si>
  <si>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</si>
  <si>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</si>
  <si>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</si>
  <si>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</si>
  <si>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</si>
  <si>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</si>
  <si>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</si>
  <si>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</si>
  <si>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</si>
  <si>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</si>
  <si>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</si>
  <si>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</si>
  <si>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</si>
  <si>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</si>
  <si>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</si>
  <si>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</si>
  <si>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</si>
  <si>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</si>
  <si>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</si>
  <si>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</si>
  <si>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</si>
  <si>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</si>
  <si>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</si>
  <si>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</si>
  <si>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</si>
  <si>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</si>
  <si>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</si>
  <si>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</si>
  <si>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</si>
  <si>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</si>
  <si>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</si>
  <si>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</si>
  <si>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</si>
  <si>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</si>
  <si>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</si>
  <si>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</si>
  <si>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</si>
  <si>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</si>
  <si>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</si>
  <si>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</si>
  <si>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</si>
  <si>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</si>
  <si>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</si>
  <si>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</si>
  <si>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</si>
  <si>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</si>
  <si>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</si>
  <si>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</si>
  <si>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</si>
  <si>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</si>
  <si>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</si>
  <si>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</si>
  <si>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</si>
  <si>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</si>
  <si>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</si>
  <si>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</si>
  <si>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</si>
  <si>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</si>
  <si>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</si>
  <si>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</si>
  <si>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</si>
  <si>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</si>
  <si>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</si>
  <si>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</si>
  <si>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</si>
  <si>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</si>
  <si>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</si>
  <si>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</si>
  <si>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</si>
  <si>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</si>
  <si>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</si>
  <si>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</si>
  <si>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</si>
  <si>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</si>
  <si>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</si>
  <si>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</si>
  <si>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</si>
  <si>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</si>
  <si>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</si>
  <si>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</si>
  <si>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</si>
  <si>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</si>
  <si>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</si>
  <si>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</si>
  <si>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</si>
  <si>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</si>
  <si>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</si>
  <si>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</si>
  <si>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</si>
  <si>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</si>
  <si>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</si>
  <si>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</si>
  <si>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</si>
  <si>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</si>
  <si>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</si>
  <si>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</si>
  <si>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</si>
  <si>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</si>
  <si>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</si>
  <si>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</si>
  <si>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</si>
  <si>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</si>
  <si>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</si>
  <si>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</si>
  <si>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</si>
  <si>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</si>
  <si>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</si>
  <si>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</si>
  <si>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</si>
  <si>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</si>
  <si>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</si>
  <si>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</si>
  <si>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</si>
  <si>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</si>
  <si>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</si>
  <si>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</si>
  <si>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</si>
  <si>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</si>
  <si>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</si>
  <si>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</si>
  <si>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</si>
  <si>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</si>
  <si>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</si>
  <si>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</si>
  <si>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</si>
  <si>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</si>
  <si>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</si>
  <si>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</si>
  <si>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</si>
  <si>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</si>
  <si>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</si>
  <si>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</si>
  <si>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</si>
  <si>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</si>
  <si>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</si>
  <si>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</si>
  <si>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</si>
  <si>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</si>
  <si>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</si>
  <si>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</si>
  <si>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</si>
  <si>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</si>
  <si>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</si>
  <si>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</si>
  <si>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</si>
  <si>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</si>
  <si>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</si>
  <si>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</si>
  <si>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</si>
  <si>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</si>
  <si>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</si>
  <si>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</si>
  <si>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</si>
  <si>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</si>
  <si>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</si>
  <si>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</si>
  <si>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</si>
  <si>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</si>
  <si>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</si>
  <si>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</si>
  <si>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</si>
  <si>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</si>
  <si>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</si>
  <si>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</si>
  <si>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</si>
  <si>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</si>
  <si>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</si>
  <si>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</si>
  <si>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</si>
  <si>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</si>
  <si>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</si>
  <si>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</si>
  <si>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</si>
  <si>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</si>
  <si>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</si>
  <si>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</si>
  <si>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</si>
  <si>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</si>
  <si>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</si>
  <si>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</si>
  <si>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</si>
  <si>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</si>
  <si>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</si>
  <si>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</si>
  <si>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</si>
  <si>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</si>
  <si>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</si>
  <si>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</si>
  <si>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</si>
  <si>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</si>
  <si>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</si>
  <si>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</si>
  <si>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</si>
  <si>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</si>
  <si>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</si>
  <si>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</si>
  <si>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</si>
  <si>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</si>
  <si>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</si>
  <si>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</si>
  <si>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</si>
  <si>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</si>
  <si>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</si>
  <si>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</si>
  <si>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</si>
  <si>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</si>
  <si>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</si>
  <si>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</si>
  <si>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</si>
  <si>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</si>
  <si>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</si>
  <si>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</si>
  <si>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</si>
  <si>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</si>
  <si>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</si>
  <si>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</si>
  <si>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</si>
  <si>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</si>
  <si>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</si>
  <si>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</si>
  <si>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</si>
  <si>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</si>
  <si>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</si>
  <si>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</si>
  <si>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</si>
  <si>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</si>
  <si>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</si>
  <si>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</si>
  <si>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</si>
  <si>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</si>
  <si>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</si>
  <si>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</si>
  <si>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</si>
  <si>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</si>
  <si>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</si>
  <si>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</si>
  <si>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</si>
  <si>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</si>
  <si>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</si>
  <si>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</si>
  <si>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</si>
  <si>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</si>
  <si>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</si>
  <si>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</si>
  <si>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</si>
  <si>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</si>
  <si>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</si>
  <si>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</si>
  <si>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</si>
  <si>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</si>
  <si>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</si>
  <si>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</si>
  <si>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</si>
  <si>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</si>
  <si>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</si>
  <si>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</si>
  <si>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</si>
  <si>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</si>
  <si>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</si>
  <si>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</si>
  <si>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</si>
  <si>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</si>
  <si>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</si>
  <si>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</si>
  <si>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</si>
  <si>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</si>
  <si>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</si>
  <si>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</si>
  <si>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</si>
  <si>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</si>
  <si>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</si>
  <si>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</si>
  <si>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</si>
  <si>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</si>
  <si>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</si>
  <si>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</si>
  <si>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</si>
  <si>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</si>
  <si>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</si>
  <si>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</si>
  <si>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</si>
  <si>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</si>
  <si>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</si>
  <si>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</si>
  <si>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</si>
  <si>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</si>
  <si>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</si>
  <si>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</si>
  <si>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</si>
  <si>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</si>
  <si>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</si>
  <si>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</si>
  <si>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</si>
  <si>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</si>
  <si>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</si>
  <si>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</si>
  <si>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</si>
  <si>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</si>
  <si>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</si>
  <si>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</si>
  <si>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</si>
  <si>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</si>
  <si>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</si>
  <si>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</si>
  <si>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</si>
  <si>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</si>
  <si>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</si>
  <si>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</si>
  <si>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</si>
  <si>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</si>
  <si>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</si>
  <si>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</si>
  <si>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</si>
  <si>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</si>
  <si>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</si>
  <si>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</si>
  <si>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</si>
  <si>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</si>
  <si>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</si>
  <si>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</si>
  <si>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</si>
  <si>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</si>
  <si>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</si>
  <si>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</si>
  <si>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</si>
  <si>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</si>
  <si>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</si>
  <si>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</si>
  <si>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</si>
  <si>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</si>
  <si>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</si>
  <si>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</si>
  <si>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</si>
  <si>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</si>
  <si>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</si>
  <si>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</si>
  <si>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</si>
  <si>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</si>
  <si>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</si>
  <si>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</si>
  <si>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</si>
  <si>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</si>
  <si>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</si>
  <si>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</si>
  <si>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</si>
  <si>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</si>
  <si>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</si>
  <si>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</si>
  <si>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</si>
  <si>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</si>
  <si>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</si>
  <si>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</si>
  <si>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</si>
  <si>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</si>
  <si>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</si>
  <si>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</si>
  <si>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</si>
  <si>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</si>
  <si>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</si>
  <si>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</si>
  <si>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</si>
  <si>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</si>
  <si>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</si>
  <si>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</si>
  <si>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</si>
  <si>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</si>
  <si>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</si>
  <si>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</si>
  <si>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</si>
  <si>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</si>
  <si>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</si>
  <si>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</si>
  <si>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</si>
  <si>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</si>
  <si>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</si>
  <si>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</si>
  <si>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</si>
  <si>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</si>
  <si>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</si>
  <si>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</si>
  <si>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</si>
  <si>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</si>
  <si>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</si>
  <si>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</si>
  <si>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</si>
  <si>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</si>
  <si>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</si>
  <si>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</si>
  <si>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</si>
  <si>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</si>
  <si>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</si>
  <si>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</si>
  <si>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</si>
  <si>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</si>
  <si>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</si>
  <si>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</si>
  <si>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</si>
  <si>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</si>
  <si>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</si>
  <si>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</si>
  <si>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</si>
  <si>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</si>
  <si>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</si>
  <si>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</si>
  <si>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</si>
  <si>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</si>
  <si>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</si>
  <si>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</si>
  <si>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</si>
  <si>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</si>
  <si>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</si>
  <si>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</si>
  <si>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</si>
  <si>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</si>
  <si>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</si>
  <si>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</si>
  <si>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</si>
  <si>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</si>
  <si>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</si>
  <si>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</si>
  <si>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</si>
  <si>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</si>
  <si>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</si>
  <si>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</si>
  <si>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</si>
  <si>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</si>
  <si>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</si>
  <si>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</si>
  <si>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</si>
  <si>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</si>
  <si>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</si>
  <si>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</si>
  <si>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</si>
  <si>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</si>
  <si>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</si>
  <si>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</si>
  <si>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</si>
  <si>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</si>
  <si>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</si>
  <si>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</si>
  <si>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</si>
  <si>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</si>
  <si>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</si>
  <si>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</si>
  <si>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</si>
  <si>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</si>
  <si>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</si>
  <si>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</si>
  <si>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</si>
  <si>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</si>
  <si>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</si>
  <si>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</si>
  <si>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</si>
  <si>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</si>
  <si>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</si>
  <si>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</si>
  <si>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</si>
  <si>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</si>
  <si>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</si>
  <si>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</si>
  <si>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</si>
  <si>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</si>
  <si>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</si>
  <si>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</si>
  <si>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</si>
  <si>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</si>
  <si>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</si>
  <si>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</si>
  <si>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</si>
  <si>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</si>
  <si>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</si>
  <si>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</si>
  <si>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</si>
  <si>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</si>
  <si>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</si>
  <si>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</si>
  <si>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</si>
  <si>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</si>
  <si>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</si>
  <si>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</si>
  <si>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</si>
  <si>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</si>
  <si>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</si>
  <si>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</si>
  <si>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</si>
  <si>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</si>
  <si>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</si>
  <si>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</si>
  <si>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</si>
  <si>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</si>
  <si>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</si>
  <si>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</si>
  <si>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</si>
  <si>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</si>
  <si>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</si>
  <si>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</si>
  <si>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</si>
  <si>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</si>
  <si>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</si>
  <si>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</si>
  <si>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</si>
  <si>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</si>
  <si>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</si>
  <si>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</si>
  <si>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</si>
  <si>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</si>
  <si>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</si>
  <si>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</si>
  <si>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</si>
  <si>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</si>
  <si>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</si>
  <si>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</si>
  <si>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</si>
  <si>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</si>
  <si>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</si>
  <si>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</si>
  <si>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</si>
  <si>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</si>
  <si>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</si>
  <si>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</si>
  <si>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</si>
  <si>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</si>
  <si>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</si>
  <si>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</si>
  <si>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</si>
  <si>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</si>
  <si>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</si>
  <si>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</si>
  <si>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</si>
  <si>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</si>
  <si>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</si>
  <si>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</si>
  <si>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</si>
  <si>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</si>
  <si>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</si>
  <si>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</si>
  <si>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</si>
  <si>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</si>
  <si>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</si>
  <si>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</si>
  <si>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</si>
  <si>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</si>
  <si>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</si>
  <si>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</si>
  <si>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</si>
  <si>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</si>
  <si>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</si>
  <si>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</si>
  <si>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</si>
  <si>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</si>
  <si>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</si>
  <si>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</si>
  <si>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</si>
  <si>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</si>
  <si>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</si>
  <si>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</si>
  <si>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</si>
  <si>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</si>
  <si>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</si>
  <si>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</si>
  <si>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</si>
  <si>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</si>
  <si>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</si>
  <si>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</si>
  <si>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</si>
  <si>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</si>
  <si>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</si>
  <si>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</si>
  <si>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</si>
  <si>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</si>
  <si>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</si>
  <si>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</si>
  <si>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</si>
  <si>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</si>
  <si>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</si>
  <si>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</si>
  <si>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</si>
  <si>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</si>
  <si>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</si>
  <si>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</si>
  <si>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</si>
  <si>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</si>
  <si>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</si>
  <si>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</si>
  <si>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</si>
  <si>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</si>
  <si>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</si>
  <si>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</si>
  <si>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</si>
  <si>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</si>
  <si>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</si>
  <si>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</si>
  <si>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</si>
  <si>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</si>
  <si>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</si>
  <si>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</si>
  <si>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</si>
  <si>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</si>
  <si>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</si>
  <si>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</si>
  <si>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</si>
  <si>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</si>
  <si>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</si>
  <si>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</si>
  <si>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</si>
  <si>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</si>
  <si>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</si>
  <si>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</si>
  <si>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</si>
  <si>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</si>
  <si>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</si>
  <si>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</si>
  <si>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</si>
  <si>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</si>
  <si>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</si>
  <si>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</si>
  <si>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</si>
  <si>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</si>
  <si>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</si>
  <si>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</si>
  <si>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</si>
  <si>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</si>
  <si>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</si>
  <si>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</si>
  <si>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</si>
  <si>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</si>
  <si>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</si>
  <si>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</si>
  <si>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</si>
  <si>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</si>
  <si>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</si>
  <si>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</si>
  <si>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</si>
  <si>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</si>
  <si>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</si>
  <si>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</si>
  <si>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</si>
  <si>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</si>
  <si>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</si>
  <si>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</si>
  <si>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</si>
  <si>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</si>
  <si>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</si>
  <si>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</si>
  <si>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</si>
  <si>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</si>
  <si>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</si>
  <si>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</si>
  <si>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</si>
  <si>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</si>
  <si>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</si>
  <si>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</si>
  <si>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</si>
  <si>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</si>
  <si>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</si>
  <si>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</si>
  <si>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</si>
  <si>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</si>
  <si>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</si>
  <si>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</si>
  <si>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</si>
  <si>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</si>
  <si>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</si>
  <si>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</si>
  <si>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</si>
  <si>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</si>
  <si>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</si>
  <si>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</si>
  <si>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</si>
  <si>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</si>
  <si>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</si>
  <si>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</si>
  <si>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</si>
  <si>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</si>
  <si>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</si>
  <si>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</si>
  <si>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</si>
  <si>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</si>
  <si>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</si>
  <si>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</si>
  <si>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</si>
  <si>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</si>
  <si>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</si>
  <si>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</si>
  <si>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</si>
  <si>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</si>
  <si>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</si>
  <si>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</si>
  <si>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</si>
  <si>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</si>
  <si>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</si>
  <si>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</si>
  <si>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</si>
  <si>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</si>
  <si>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</si>
  <si>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</si>
  <si>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</si>
  <si>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</si>
  <si>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</si>
  <si>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</si>
  <si>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</si>
  <si>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</si>
  <si>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</si>
  <si>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</si>
  <si>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</si>
  <si>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</si>
  <si>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</si>
  <si>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</si>
  <si>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</si>
  <si>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</si>
  <si>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</si>
  <si>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</si>
  <si>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</si>
  <si>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</si>
  <si>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</si>
  <si>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</si>
  <si>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</si>
  <si>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</si>
  <si>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</si>
  <si>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</si>
  <si>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</si>
  <si>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</si>
  <si>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</si>
  <si>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</si>
  <si>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</si>
  <si>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</si>
  <si>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</si>
  <si>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</si>
  <si>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</si>
  <si>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</si>
  <si>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</si>
  <si>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</si>
  <si>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</si>
  <si>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</si>
  <si>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</si>
  <si>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</si>
  <si>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</si>
  <si>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</si>
  <si>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</si>
  <si>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</si>
  <si>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</si>
  <si>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</si>
  <si>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</si>
  <si>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</si>
  <si>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</si>
  <si>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</si>
  <si>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</si>
  <si>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</si>
  <si>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</si>
  <si>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</si>
  <si>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</si>
  <si>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</si>
  <si>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</si>
  <si>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</si>
  <si>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</si>
  <si>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</si>
  <si>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</si>
  <si>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</si>
  <si>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</si>
  <si>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</si>
  <si>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</si>
  <si>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</si>
  <si>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</si>
  <si>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</si>
  <si>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</si>
  <si>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</si>
  <si>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</si>
  <si>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</si>
  <si>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</si>
  <si>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</si>
  <si>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</si>
  <si>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</si>
  <si>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</si>
  <si>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</si>
  <si>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</si>
  <si>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</si>
  <si>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</si>
  <si>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</si>
  <si>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</si>
  <si>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</si>
  <si>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</si>
  <si>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</si>
  <si>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</si>
  <si>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</si>
  <si>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</si>
  <si>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</si>
  <si>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</si>
  <si>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</si>
  <si>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</si>
  <si>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</si>
  <si>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</si>
  <si>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</si>
  <si>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</si>
  <si>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</si>
  <si>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</si>
  <si>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</si>
  <si>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</si>
  <si>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</si>
  <si>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</si>
  <si>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</si>
  <si>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</si>
  <si>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</si>
  <si>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</si>
  <si>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</si>
  <si>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</si>
  <si>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</si>
  <si>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</si>
  <si>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</si>
  <si>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</si>
  <si>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</si>
  <si>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</si>
  <si>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</si>
  <si>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</si>
  <si>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</si>
  <si>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</si>
  <si>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</si>
  <si>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</si>
  <si>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</si>
  <si>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</si>
  <si>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</si>
  <si>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</si>
  <si>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</si>
  <si>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</si>
  <si>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</si>
  <si>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</si>
  <si>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</si>
  <si>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</si>
  <si>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</si>
  <si>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</si>
  <si>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</si>
  <si>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</si>
  <si>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</si>
  <si>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</si>
  <si>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</si>
  <si>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</si>
  <si>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</si>
  <si>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</si>
  <si>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</si>
  <si>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</si>
  <si>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</si>
  <si>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</si>
  <si>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</si>
  <si>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</si>
  <si>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</si>
  <si>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</si>
  <si>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</si>
  <si>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</si>
  <si>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</si>
  <si>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</si>
  <si>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</si>
  <si>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</si>
  <si>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</si>
  <si>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</si>
  <si>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</si>
  <si>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</si>
  <si>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</si>
  <si>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</si>
  <si>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</si>
  <si>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</si>
  <si>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</si>
  <si>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</si>
  <si>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</si>
  <si>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</si>
  <si>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</si>
  <si>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</si>
  <si>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</si>
  <si>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</si>
  <si>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</si>
  <si>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</si>
  <si>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</si>
  <si>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</si>
  <si>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</si>
  <si>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</si>
  <si>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</si>
  <si>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</si>
  <si>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</si>
  <si>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</si>
  <si>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</si>
  <si>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</si>
  <si>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</si>
  <si>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</si>
  <si>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</si>
  <si>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</si>
  <si>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</si>
  <si>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</si>
  <si>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</si>
  <si>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</si>
  <si>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</si>
  <si>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</si>
  <si>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</si>
  <si>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</si>
  <si>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</si>
  <si>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</si>
  <si>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</si>
  <si>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</si>
  <si>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</si>
  <si>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</si>
  <si>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</si>
  <si>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</si>
  <si>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</si>
  <si>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</si>
  <si>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</si>
  <si>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</si>
  <si>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</si>
  <si>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</si>
  <si>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</si>
  <si>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</si>
  <si>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</si>
  <si>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</si>
  <si>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</si>
  <si>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</si>
  <si>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</si>
  <si>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</si>
  <si>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</si>
  <si>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</si>
  <si>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</si>
  <si>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</si>
  <si>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</si>
  <si>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</si>
  <si>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</si>
  <si>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</si>
  <si>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</si>
  <si>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</si>
  <si>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</si>
  <si>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</si>
  <si>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</si>
  <si>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</si>
  <si>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</si>
  <si>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</si>
  <si>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</si>
  <si>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</si>
  <si>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</si>
  <si>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</si>
  <si>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</si>
  <si>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</si>
  <si>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</si>
  <si>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</si>
  <si>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</si>
  <si>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</si>
  <si>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</si>
  <si>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</si>
  <si>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</si>
  <si>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</si>
  <si>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</si>
  <si>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</si>
  <si>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</si>
  <si>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</si>
  <si>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</si>
  <si>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</si>
  <si>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</si>
  <si>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</si>
  <si>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</si>
  <si>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</si>
  <si>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</si>
  <si>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</si>
  <si>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</si>
  <si>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</si>
  <si>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</si>
  <si>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</si>
  <si>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</si>
  <si>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</si>
  <si>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</si>
  <si>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</si>
  <si>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</si>
  <si>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</si>
  <si>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</si>
  <si>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</si>
  <si>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</si>
  <si>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</si>
  <si>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</si>
  <si>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</si>
  <si>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</si>
  <si>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</si>
  <si>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</si>
  <si>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</si>
  <si>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</si>
  <si>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</si>
  <si>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</si>
  <si>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</si>
  <si>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</si>
  <si>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</si>
  <si>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</si>
  <si>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</si>
  <si>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</si>
  <si>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</si>
  <si>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</si>
  <si>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</si>
  <si>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</si>
  <si>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</si>
  <si>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</si>
  <si>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</si>
  <si>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</si>
  <si>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</si>
  <si>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</si>
  <si>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</si>
  <si>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</si>
  <si>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</si>
  <si>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</si>
  <si>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</si>
  <si>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</si>
  <si>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</si>
  <si>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</si>
  <si>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</si>
  <si>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</si>
  <si>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</si>
  <si>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</si>
  <si>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</si>
  <si>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</si>
  <si>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</si>
  <si>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</si>
  <si>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</si>
  <si>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</si>
  <si>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</si>
  <si>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</si>
  <si>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</si>
  <si>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</si>
  <si>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</si>
  <si>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</si>
  <si>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</si>
  <si>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</si>
  <si>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</si>
  <si>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</si>
  <si>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</si>
  <si>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</si>
  <si>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</si>
  <si>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</si>
  <si>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</si>
  <si>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</si>
  <si>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</si>
  <si>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</si>
  <si>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</si>
  <si>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</si>
  <si>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</si>
  <si>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</si>
  <si>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</si>
  <si>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</si>
  <si>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</si>
  <si>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</si>
  <si>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</si>
  <si>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</si>
  <si>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</si>
  <si>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</si>
  <si>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</si>
  <si>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</si>
  <si>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</si>
  <si>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</si>
  <si>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</si>
  <si>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</si>
  <si>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</si>
  <si>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</si>
  <si>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</si>
  <si>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</si>
  <si>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</si>
  <si>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</si>
  <si>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</si>
  <si>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</si>
  <si>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</si>
  <si>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</si>
  <si>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</si>
  <si>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</si>
  <si>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</si>
  <si>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</si>
  <si>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</si>
  <si>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</si>
  <si>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</si>
  <si>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</si>
  <si>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</si>
  <si>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</si>
  <si>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</si>
  <si>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</si>
  <si>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</si>
  <si>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</si>
  <si>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</si>
  <si>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</si>
  <si>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</si>
  <si>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</si>
  <si>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</si>
  <si>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</si>
  <si>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</si>
  <si>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</si>
  <si>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</si>
  <si>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</si>
  <si>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</si>
  <si>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</si>
  <si>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</si>
  <si>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</si>
  <si>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</si>
  <si>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</si>
  <si>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</si>
  <si>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</si>
  <si>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</si>
  <si>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</si>
  <si>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</si>
  <si>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</si>
  <si>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</si>
  <si>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</si>
  <si>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</si>
  <si>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</si>
  <si>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</si>
  <si>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</si>
  <si>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</si>
  <si>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</si>
  <si>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</si>
  <si>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</si>
  <si>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</si>
  <si>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</si>
  <si>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</si>
  <si>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</si>
  <si>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</si>
  <si>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</si>
  <si>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</si>
  <si>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</si>
  <si>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</si>
  <si>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</si>
  <si>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</si>
  <si>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</si>
  <si>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</si>
  <si>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</si>
  <si>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</si>
  <si>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</si>
  <si>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</si>
  <si>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</si>
  <si>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</si>
  <si>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</si>
  <si>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</si>
  <si>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</si>
  <si>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</si>
  <si>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</si>
  <si>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</si>
  <si>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</si>
  <si>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</si>
  <si>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</si>
  <si>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</si>
  <si>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</si>
  <si>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</si>
  <si>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</si>
  <si>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</si>
  <si>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</si>
  <si>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</si>
  <si>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</si>
  <si>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</si>
  <si>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</si>
  <si>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</si>
  <si>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</si>
  <si>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</si>
  <si>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</si>
  <si>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</si>
  <si>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</si>
  <si>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</si>
  <si>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</si>
  <si>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</si>
  <si>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</si>
  <si>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</si>
  <si>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</si>
  <si>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</si>
  <si>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</si>
  <si>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</si>
  <si>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</si>
  <si>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</si>
  <si>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</si>
  <si>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</si>
  <si>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</si>
  <si>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</si>
  <si>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</si>
  <si>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</si>
  <si>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</si>
  <si>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</si>
  <si>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</si>
  <si>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</si>
  <si>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</si>
  <si>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</si>
  <si>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</si>
  <si>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</si>
  <si>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</si>
  <si>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</si>
  <si>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</si>
  <si>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</si>
  <si>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</si>
  <si>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</si>
  <si>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</si>
  <si>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</si>
  <si>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</si>
  <si>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</si>
  <si>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</si>
  <si>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</si>
  <si>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</si>
  <si>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</si>
  <si>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</si>
  <si>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</si>
  <si>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</si>
  <si>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</si>
  <si>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</si>
  <si>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</si>
  <si>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</si>
  <si>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</si>
  <si>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</si>
  <si>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</si>
  <si>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</si>
  <si>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</si>
  <si>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</si>
  <si>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</si>
  <si>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</si>
  <si>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</si>
  <si>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</si>
  <si>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</si>
  <si>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</si>
  <si>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</si>
  <si>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</si>
  <si>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</si>
  <si>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</si>
  <si>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</si>
  <si>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</si>
  <si>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</si>
  <si>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</si>
  <si>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</si>
  <si>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</si>
  <si>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</si>
  <si>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</si>
  <si>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</si>
  <si>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</si>
  <si>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</si>
  <si>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</si>
  <si>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</si>
  <si>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</si>
  <si>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</si>
  <si>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</si>
  <si>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</si>
  <si>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</si>
  <si>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</si>
  <si>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</si>
  <si>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</si>
  <si>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</si>
  <si>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</si>
  <si>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</si>
  <si>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</si>
  <si>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</si>
  <si>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</si>
  <si>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</si>
  <si>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</si>
  <si>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</si>
  <si>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</si>
  <si>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</si>
  <si>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</si>
  <si>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</si>
  <si>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</si>
  <si>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</si>
  <si>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</si>
  <si>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</si>
  <si>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</si>
  <si>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</si>
  <si>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</si>
  <si>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</si>
  <si>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</si>
  <si>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</si>
  <si>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</si>
  <si>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</si>
  <si>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</si>
  <si>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</si>
  <si>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</si>
  <si>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</si>
  <si>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</si>
  <si>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</si>
  <si>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</si>
  <si>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</si>
  <si>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</si>
  <si>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</si>
  <si>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</si>
  <si>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</si>
  <si>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</si>
  <si>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</si>
  <si>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</si>
  <si>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</si>
  <si>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</si>
  <si>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</si>
  <si>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</si>
  <si>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</si>
  <si>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</si>
  <si>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</si>
  <si>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</si>
  <si>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</si>
  <si>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</si>
  <si>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</si>
  <si>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</si>
  <si>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</si>
  <si>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</si>
  <si>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</si>
  <si>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</si>
  <si>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</si>
  <si>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</si>
  <si>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</si>
  <si>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</si>
  <si>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</si>
  <si>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</si>
  <si>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</si>
  <si>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</si>
  <si>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</si>
  <si>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</si>
  <si>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</si>
  <si>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</si>
  <si>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</si>
  <si>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</si>
  <si>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</si>
  <si>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</si>
  <si>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</si>
  <si>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</si>
  <si>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</si>
  <si>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</si>
  <si>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</si>
  <si>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</si>
  <si>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</si>
  <si>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</si>
  <si>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</si>
  <si>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</si>
  <si>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</si>
  <si>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</si>
  <si>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</si>
  <si>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</si>
  <si>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</si>
  <si>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</si>
  <si>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</si>
  <si>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</si>
  <si>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</si>
  <si>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</si>
  <si>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</si>
  <si>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</si>
  <si>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</si>
  <si>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</si>
  <si>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</si>
  <si>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</si>
  <si>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</si>
  <si>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</si>
  <si>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</si>
  <si>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</si>
  <si>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</si>
  <si>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</si>
  <si>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</si>
  <si>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</si>
  <si>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</si>
  <si>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</si>
  <si>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</si>
  <si>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</si>
  <si>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</si>
  <si>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</si>
  <si>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</si>
  <si>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</si>
  <si>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</si>
  <si>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</si>
  <si>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</si>
  <si>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</si>
  <si>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</si>
  <si>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</si>
  <si>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</si>
  <si>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</si>
  <si>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</si>
  <si>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</si>
  <si>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</si>
  <si>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</si>
  <si>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</si>
  <si>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</si>
  <si>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</si>
  <si>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</si>
  <si>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</si>
  <si>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</si>
  <si>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</si>
  <si>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</si>
  <si>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</si>
  <si>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</si>
  <si>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</si>
  <si>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</si>
  <si>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</si>
  <si>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</si>
  <si>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</si>
  <si>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</si>
  <si>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</si>
  <si>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</si>
  <si>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</si>
  <si>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</si>
  <si>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</si>
  <si>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</si>
  <si>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</si>
  <si>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</si>
  <si>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</si>
  <si>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</si>
  <si>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</si>
  <si>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</si>
  <si>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</si>
  <si>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</si>
  <si>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</si>
  <si>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</si>
  <si>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</si>
  <si>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</si>
  <si>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</si>
  <si>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</si>
  <si>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</si>
  <si>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</si>
  <si>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</si>
  <si>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</si>
  <si>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</si>
  <si>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</si>
  <si>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</si>
  <si>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</si>
  <si>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</si>
  <si>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</si>
  <si>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</si>
  <si>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</si>
  <si>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</si>
  <si>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</si>
  <si>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</si>
  <si>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</si>
  <si>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</si>
  <si>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</si>
  <si>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</si>
  <si>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</si>
  <si>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</si>
  <si>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</si>
  <si>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</si>
  <si>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</si>
  <si>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</si>
  <si>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</si>
  <si>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</si>
  <si>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</si>
  <si>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</si>
  <si>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</si>
  <si>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</si>
  <si>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</si>
  <si>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</si>
  <si>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</si>
  <si>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</si>
  <si>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</si>
  <si>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</si>
  <si>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</si>
  <si>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</si>
  <si>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</si>
  <si>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</si>
  <si>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</si>
  <si>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</si>
  <si>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</si>
  <si>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</si>
  <si>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</si>
  <si>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</si>
  <si>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</si>
  <si>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</si>
  <si>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</si>
  <si>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</si>
  <si>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</si>
  <si>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</si>
  <si>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</si>
  <si>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</si>
  <si>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</si>
  <si>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</si>
  <si>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</si>
  <si>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</si>
  <si>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</si>
  <si>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</si>
  <si>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</si>
  <si>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</si>
  <si>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</si>
  <si>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</si>
  <si>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</si>
  <si>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</si>
  <si>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</si>
  <si>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</si>
  <si>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</si>
  <si>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</si>
  <si>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</si>
  <si>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</si>
  <si>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</si>
  <si>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</si>
  <si>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</si>
  <si>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</si>
  <si>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</si>
  <si>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</si>
  <si>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</si>
  <si>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</si>
  <si>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</si>
  <si>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</si>
  <si>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</si>
  <si>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</si>
  <si>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</si>
  <si>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</si>
  <si>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</si>
  <si>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</si>
  <si>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</si>
  <si>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</si>
  <si>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</si>
  <si>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</si>
  <si>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</si>
  <si>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</si>
  <si>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</si>
  <si>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</si>
  <si>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</si>
  <si>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</si>
  <si>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</si>
  <si>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</si>
  <si>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</si>
  <si>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</si>
  <si>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</si>
  <si>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</si>
  <si>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</si>
  <si>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</si>
  <si>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</si>
  <si>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</si>
  <si>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</si>
  <si>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</si>
  <si>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</si>
  <si>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</si>
  <si>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</si>
  <si>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</si>
  <si>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</si>
  <si>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</si>
  <si>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</si>
  <si>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</si>
  <si>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</si>
  <si>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</si>
  <si>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</si>
  <si>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</si>
  <si>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</si>
  <si>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</si>
  <si>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</si>
  <si>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</si>
  <si>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</si>
  <si>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</si>
  <si>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</si>
  <si>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</si>
  <si>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</si>
  <si>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</si>
  <si>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</si>
  <si>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</si>
  <si>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</si>
  <si>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</si>
  <si>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</si>
  <si>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</si>
  <si>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</si>
  <si>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</si>
  <si>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</si>
  <si>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</si>
  <si>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</si>
  <si>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</si>
  <si>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</si>
  <si>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</si>
  <si>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</si>
  <si>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</si>
  <si>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</si>
  <si>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</si>
  <si>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</si>
  <si>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</si>
  <si>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</si>
  <si>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</si>
  <si>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</si>
  <si>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</si>
  <si>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</si>
  <si>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</si>
  <si>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</si>
  <si>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</si>
  <si>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</si>
  <si>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</si>
  <si>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</si>
  <si>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</si>
  <si>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</si>
  <si>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</si>
  <si>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</si>
  <si>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</si>
  <si>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</si>
  <si>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</si>
  <si>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</si>
  <si>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</si>
  <si>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</si>
  <si>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</si>
  <si>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</si>
  <si>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</si>
  <si>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</si>
  <si>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</si>
  <si>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</si>
  <si>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</si>
  <si>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</si>
  <si>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</si>
  <si>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</si>
  <si>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</si>
  <si>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</si>
  <si>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</si>
  <si>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</si>
  <si>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</si>
  <si>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</si>
  <si>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</si>
  <si>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</si>
  <si>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</si>
  <si>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</si>
  <si>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</si>
  <si>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</si>
  <si>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</si>
  <si>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</si>
  <si>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</si>
  <si>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</si>
  <si>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</si>
  <si>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</si>
  <si>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</si>
  <si>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</si>
  <si>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</si>
  <si>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</si>
  <si>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</si>
  <si>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</si>
  <si>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</si>
  <si>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</si>
  <si>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</si>
  <si>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</si>
  <si>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</si>
  <si>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</si>
  <si>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</si>
  <si>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</si>
  <si>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</si>
  <si>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</si>
  <si>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</si>
  <si>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</si>
  <si>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</si>
  <si>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</si>
  <si>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</si>
  <si>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</si>
  <si>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</si>
  <si>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</si>
  <si>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</si>
  <si>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</si>
  <si>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</si>
  <si>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</si>
  <si>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</si>
  <si>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</si>
  <si>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</si>
  <si>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</si>
  <si>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</si>
  <si>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</si>
  <si>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</si>
  <si>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</si>
  <si>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</si>
  <si>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</si>
  <si>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</si>
  <si>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</si>
  <si>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</si>
  <si>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</si>
  <si>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</si>
  <si>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</si>
  <si>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</si>
  <si>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</si>
  <si>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</si>
  <si>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</si>
  <si>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</si>
  <si>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</si>
  <si>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</si>
  <si>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</si>
  <si>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</si>
  <si>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</si>
  <si>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</si>
  <si>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</si>
  <si>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</si>
  <si>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</si>
  <si>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</si>
  <si>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</si>
  <si>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</si>
  <si>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</si>
  <si>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</si>
  <si>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</si>
  <si>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</si>
  <si>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</si>
  <si>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</si>
  <si>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</si>
  <si>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</si>
  <si>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</si>
  <si>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</si>
  <si>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</si>
  <si>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</si>
  <si>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</si>
  <si>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</si>
  <si>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</si>
  <si>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</si>
  <si>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</si>
  <si>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</si>
  <si>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</si>
  <si>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</si>
  <si>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</si>
  <si>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</si>
  <si>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</si>
  <si>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</si>
  <si>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</si>
  <si>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</si>
  <si>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</si>
  <si>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</si>
  <si>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</si>
  <si>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</si>
  <si>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</si>
  <si>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</si>
  <si>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</si>
  <si>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</si>
  <si>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</si>
  <si>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</si>
  <si>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</si>
  <si>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</si>
  <si>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</si>
  <si>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</si>
  <si>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</si>
  <si>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</si>
  <si>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</si>
  <si>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</si>
  <si>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</si>
  <si>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</si>
  <si>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</si>
  <si>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</si>
  <si>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</si>
  <si>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</si>
  <si>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</si>
  <si>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</si>
  <si>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</si>
  <si>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</si>
  <si>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</si>
  <si>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</si>
  <si>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</si>
  <si>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</si>
  <si>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</si>
  <si>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</si>
  <si>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</si>
  <si>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</si>
  <si>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</si>
  <si>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</si>
  <si>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</si>
  <si>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</si>
  <si>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</si>
  <si>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</si>
  <si>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</si>
  <si>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</si>
  <si>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</si>
  <si>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</si>
  <si>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</si>
  <si>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</si>
  <si>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</si>
  <si>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</si>
  <si>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</si>
  <si>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</si>
  <si>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</si>
  <si>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</si>
  <si>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</si>
  <si>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</si>
  <si>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</si>
  <si>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</si>
  <si>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</si>
  <si>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</si>
  <si>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</si>
  <si>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</si>
  <si>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</si>
  <si>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</si>
  <si>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</si>
  <si>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</si>
  <si>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</si>
  <si>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</si>
  <si>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</si>
  <si>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</si>
  <si>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</si>
  <si>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</si>
  <si>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</si>
  <si>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</si>
  <si>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</si>
  <si>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</si>
  <si>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</si>
  <si>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</si>
  <si>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</si>
  <si>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</si>
  <si>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</si>
  <si>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</si>
  <si>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</si>
  <si>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</si>
  <si>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</si>
  <si>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</si>
  <si>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</si>
  <si>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</si>
  <si>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</si>
  <si>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</si>
  <si>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</si>
  <si>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</si>
  <si>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</si>
  <si>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</si>
  <si>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</si>
  <si>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</si>
  <si>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</si>
  <si>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</si>
  <si>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</si>
  <si>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</si>
  <si>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</si>
  <si>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</si>
  <si>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</si>
  <si>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</si>
  <si>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</si>
  <si>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</si>
  <si>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</si>
  <si>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</si>
  <si>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</si>
  <si>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</si>
  <si>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</si>
  <si>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</si>
  <si>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</si>
  <si>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</si>
  <si>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</si>
  <si>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</si>
  <si>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</si>
  <si>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</si>
  <si>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</si>
  <si>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</si>
  <si>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</si>
  <si>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</si>
  <si>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</si>
  <si>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</si>
  <si>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</si>
  <si>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</si>
  <si>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</si>
  <si>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</si>
  <si>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</si>
  <si>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</si>
  <si>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</si>
  <si>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</si>
  <si>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</si>
  <si>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</si>
  <si>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</si>
  <si>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</si>
  <si>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</si>
  <si>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</si>
  <si>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</si>
  <si>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</si>
  <si>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</si>
  <si>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</si>
  <si>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</si>
  <si>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</si>
  <si>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</si>
  <si>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</si>
  <si>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</si>
  <si>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</si>
  <si>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</si>
  <si>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</si>
  <si>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</si>
  <si>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</si>
  <si>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</si>
  <si>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</si>
  <si>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</si>
  <si>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</si>
  <si>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</si>
  <si>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</si>
  <si>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</si>
  <si>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</si>
  <si>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</si>
  <si>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</si>
  <si>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</si>
  <si>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</si>
  <si>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</si>
  <si>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</si>
  <si>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</si>
  <si>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</si>
  <si>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</si>
  <si>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</si>
  <si>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</si>
  <si>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</si>
  <si>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</si>
  <si>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</si>
  <si>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</si>
  <si>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</si>
  <si>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</si>
  <si>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</si>
  <si>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</si>
  <si>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</si>
  <si>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</si>
  <si>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</si>
  <si>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</si>
  <si>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</si>
  <si>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</si>
  <si>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</si>
  <si>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</si>
  <si>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</si>
  <si>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</si>
  <si>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</si>
  <si>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</si>
  <si>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</si>
  <si>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</si>
  <si>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</si>
  <si>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</si>
  <si>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</si>
  <si>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</si>
  <si>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</si>
  <si>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</si>
  <si>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</si>
  <si>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</si>
  <si>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</si>
  <si>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</si>
  <si>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</si>
  <si>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</si>
  <si>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</si>
  <si>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</si>
  <si>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</si>
  <si>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</si>
  <si>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</si>
  <si>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</si>
  <si>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</si>
  <si>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</si>
  <si>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</si>
  <si>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</si>
  <si>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</si>
  <si>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</si>
  <si>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</si>
  <si>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</si>
  <si>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</si>
  <si>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</si>
  <si>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</si>
  <si>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</si>
  <si>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</si>
  <si>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</si>
  <si>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</si>
  <si>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</si>
  <si>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</si>
  <si>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</si>
  <si>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</si>
  <si>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</si>
  <si>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</si>
  <si>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</si>
  <si>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</si>
  <si>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</si>
  <si>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</si>
  <si>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</si>
  <si>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</si>
  <si>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</si>
  <si>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</si>
  <si>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</si>
  <si>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</si>
  <si>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</si>
  <si>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</si>
  <si>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</si>
  <si>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</si>
  <si>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</si>
  <si>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</si>
  <si>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</si>
  <si>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</si>
  <si>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</si>
  <si>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</si>
  <si>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</si>
  <si>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</si>
  <si>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</si>
  <si>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</si>
  <si>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</si>
  <si>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</si>
  <si>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</si>
  <si>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</si>
  <si>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</si>
  <si>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</si>
  <si>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</si>
  <si>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</si>
  <si>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</si>
  <si>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</si>
  <si>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</si>
  <si>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</si>
  <si>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</si>
  <si>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</si>
  <si>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</si>
  <si>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</si>
  <si>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</si>
  <si>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</si>
  <si>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</si>
  <si>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</si>
  <si>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</si>
  <si>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</si>
  <si>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</si>
  <si>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</si>
  <si>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</si>
  <si>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</si>
  <si>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</si>
  <si>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</si>
  <si>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</si>
  <si>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</si>
  <si>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</si>
  <si>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</si>
  <si>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</si>
  <si>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</si>
  <si>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</si>
  <si>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</si>
  <si>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</si>
  <si>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</si>
  <si>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</si>
  <si>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</si>
  <si>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</si>
  <si>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</si>
  <si>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</si>
  <si>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</si>
  <si>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</si>
  <si>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</si>
  <si>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</si>
  <si>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</si>
  <si>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</si>
  <si>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</si>
  <si>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</si>
  <si>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</si>
  <si>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</si>
  <si>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</si>
  <si>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</si>
  <si>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</si>
  <si>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</si>
  <si>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</si>
  <si>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</si>
  <si>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</si>
  <si>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</si>
  <si>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</si>
  <si>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</si>
  <si>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</si>
  <si>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</si>
  <si>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</si>
  <si>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</si>
  <si>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</si>
  <si>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</si>
  <si>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</si>
  <si>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</si>
  <si>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</si>
  <si>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</si>
  <si>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</si>
  <si>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</si>
  <si>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</si>
  <si>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</si>
  <si>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</si>
  <si>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</si>
  <si>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</si>
  <si>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</si>
  <si>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</si>
  <si>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</si>
  <si>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</si>
  <si>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</si>
  <si>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</si>
  <si>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</si>
  <si>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</si>
  <si>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</si>
  <si>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</si>
  <si>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</si>
  <si>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</si>
  <si>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</si>
  <si>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</si>
  <si>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</si>
  <si>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</si>
  <si>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</si>
  <si>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</si>
  <si>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</si>
  <si>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</si>
  <si>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</si>
  <si>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</si>
  <si>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</si>
  <si>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</si>
  <si>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</si>
  <si>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</si>
  <si>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</si>
  <si>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</si>
  <si>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</si>
  <si>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</si>
  <si>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</si>
  <si>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</si>
  <si>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</si>
  <si>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</si>
  <si>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</si>
  <si>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</si>
  <si>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</si>
  <si>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</si>
  <si>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</si>
  <si>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</si>
  <si>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</si>
  <si>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</si>
  <si>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</si>
  <si>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</si>
  <si>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</si>
  <si>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</si>
  <si>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</si>
  <si>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</si>
  <si>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</si>
  <si>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</si>
  <si>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</si>
  <si>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</si>
  <si>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</si>
  <si>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</si>
  <si>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</si>
  <si>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</si>
  <si>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</si>
  <si>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</si>
  <si>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</si>
  <si>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</si>
  <si>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</si>
  <si>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</si>
  <si>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</si>
  <si>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</si>
  <si>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</si>
  <si>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</si>
  <si>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</si>
  <si>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</si>
  <si>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</si>
  <si>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</si>
  <si>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</si>
  <si>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</si>
  <si>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</si>
  <si>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</si>
  <si>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</si>
  <si>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</si>
  <si>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</si>
  <si>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</si>
  <si>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</si>
  <si>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</si>
  <si>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</si>
  <si>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</si>
  <si>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</si>
  <si>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</si>
  <si>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</si>
  <si>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</si>
  <si>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</si>
  <si>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</si>
  <si>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</si>
  <si>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</si>
  <si>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</si>
  <si>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</si>
  <si>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</si>
  <si>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</si>
  <si>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</si>
  <si>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</si>
  <si>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</si>
  <si>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</si>
  <si>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</si>
  <si>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</si>
  <si>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</si>
  <si>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</si>
  <si>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</si>
  <si>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</si>
  <si>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</si>
  <si>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</si>
  <si>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</si>
  <si>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</si>
  <si>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</si>
  <si>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</si>
  <si>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</si>
  <si>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</si>
  <si>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</si>
  <si>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</si>
  <si>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</si>
  <si>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</si>
  <si>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</si>
  <si>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</si>
  <si>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</si>
  <si>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</si>
  <si>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</si>
  <si>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</si>
  <si>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</si>
  <si>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</si>
  <si>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</si>
  <si>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</si>
  <si>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</si>
  <si>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</si>
  <si>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</si>
  <si>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</si>
  <si>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</si>
  <si>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</si>
  <si>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</si>
  <si>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</si>
  <si>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</si>
  <si>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</si>
  <si>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</si>
  <si>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</si>
  <si>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</si>
  <si>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</si>
  <si>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</si>
  <si>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</si>
  <si>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</si>
  <si>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</si>
  <si>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</si>
  <si>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</si>
  <si>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</si>
  <si>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</si>
  <si>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</si>
  <si>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</si>
  <si>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</si>
  <si>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</si>
  <si>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</si>
  <si>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</si>
  <si>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</si>
  <si>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</si>
  <si>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</si>
  <si>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</si>
  <si>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</si>
  <si>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</si>
  <si>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</si>
  <si>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</si>
  <si>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</si>
  <si>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</si>
  <si>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</si>
  <si>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</si>
  <si>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</si>
  <si>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</si>
  <si>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</si>
  <si>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</si>
  <si>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</si>
  <si>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</si>
  <si>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</si>
  <si>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</si>
  <si>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</si>
  <si>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</si>
  <si>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</si>
  <si>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</si>
  <si>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</si>
  <si>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</si>
  <si>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</si>
  <si>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</si>
  <si>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</si>
  <si>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</si>
  <si>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</si>
  <si>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</si>
  <si>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</si>
  <si>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</si>
  <si>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</si>
  <si>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</si>
  <si>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</si>
  <si>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</si>
  <si>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</si>
  <si>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</si>
  <si>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</si>
  <si>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</si>
  <si>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</si>
  <si>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</si>
  <si>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</si>
  <si>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</si>
  <si>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</si>
  <si>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</si>
  <si>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</si>
  <si>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</si>
  <si>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</si>
  <si>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</si>
  <si>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</si>
  <si>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</si>
  <si>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</si>
  <si>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</si>
  <si>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</si>
  <si>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</si>
  <si>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</si>
  <si>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</si>
  <si>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</si>
  <si>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</si>
  <si>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</si>
  <si>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</si>
  <si>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</si>
  <si>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</si>
  <si>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</si>
  <si>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</si>
  <si>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</si>
  <si>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</si>
  <si>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</si>
  <si>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</si>
  <si>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</si>
  <si>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</si>
  <si>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</si>
  <si>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</si>
  <si>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</si>
  <si>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</si>
  <si>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</si>
  <si>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</si>
  <si>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</si>
  <si>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</si>
  <si>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</si>
  <si>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</si>
  <si>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</si>
  <si>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</si>
  <si>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</si>
  <si>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</si>
  <si>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</si>
  <si>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</si>
  <si>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</si>
  <si>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</si>
  <si>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</si>
  <si>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</si>
  <si>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</si>
  <si>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</si>
  <si>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</si>
  <si>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</si>
  <si>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</si>
  <si>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</si>
  <si>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</si>
  <si>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</si>
  <si>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</si>
  <si>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</si>
  <si>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</si>
  <si>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</si>
  <si>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</si>
  <si>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</si>
  <si>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</si>
  <si>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</si>
  <si>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</si>
  <si>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</si>
  <si>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</si>
  <si>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</si>
  <si>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</si>
  <si>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</si>
  <si>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</si>
  <si>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</si>
  <si>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</si>
  <si>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</si>
  <si>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</si>
  <si>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</si>
  <si>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</si>
  <si>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</si>
  <si>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</si>
  <si>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</si>
  <si>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</si>
  <si>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</si>
  <si>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</si>
  <si>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</si>
  <si>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</si>
  <si>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</si>
  <si>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</si>
  <si>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</si>
  <si>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</si>
  <si>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</si>
  <si>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</si>
  <si>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</si>
  <si>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</si>
  <si>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</si>
  <si>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</si>
  <si>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</si>
  <si>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</si>
  <si>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</si>
  <si>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</si>
  <si>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</si>
  <si>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</si>
  <si>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</si>
  <si>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</si>
  <si>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</si>
  <si>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</si>
  <si>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</si>
  <si>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</si>
  <si>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</si>
  <si>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</si>
  <si>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</si>
  <si>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</si>
  <si>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</si>
  <si>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</si>
  <si>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</si>
  <si>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</si>
  <si>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</si>
  <si>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</si>
  <si>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</si>
  <si>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</si>
  <si>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</si>
  <si>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</si>
  <si>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</si>
  <si>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</si>
  <si>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</si>
  <si>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</si>
  <si>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</si>
  <si>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</si>
  <si>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</si>
  <si>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</si>
  <si>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</si>
  <si>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</si>
  <si>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</si>
  <si>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</si>
  <si>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</si>
  <si>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</si>
  <si>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</si>
  <si>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</si>
  <si>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</si>
  <si>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</si>
  <si>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</si>
  <si>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</si>
  <si>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</si>
  <si>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</si>
  <si>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</si>
  <si>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</si>
  <si>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</si>
  <si>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</si>
  <si>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</si>
  <si>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</si>
  <si>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</si>
  <si>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</si>
  <si>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</si>
  <si>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</si>
  <si>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</si>
  <si>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</si>
  <si>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</si>
  <si>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</si>
  <si>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</si>
  <si>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</si>
  <si>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</si>
  <si>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</si>
  <si>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</si>
  <si>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</si>
  <si>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</si>
  <si>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</si>
  <si>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</si>
  <si>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</si>
  <si>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</si>
  <si>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</si>
  <si>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</si>
  <si>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</si>
  <si>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</si>
  <si>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</si>
  <si>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</si>
  <si>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</si>
  <si>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</si>
  <si>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</si>
  <si>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</si>
  <si>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</si>
  <si>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</si>
  <si>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</si>
  <si>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</si>
  <si>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</si>
  <si>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</si>
  <si>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</si>
  <si>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</si>
  <si>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</si>
  <si>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</si>
  <si>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</si>
  <si>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</si>
  <si>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</si>
  <si>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</si>
  <si>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</si>
  <si>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</si>
  <si>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</si>
  <si>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</si>
  <si>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</si>
  <si>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</si>
  <si>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</si>
  <si>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</si>
  <si>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</si>
  <si>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</si>
  <si>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</si>
  <si>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</si>
  <si>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</si>
  <si>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</si>
  <si>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</si>
  <si>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</si>
  <si>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</si>
  <si>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</si>
  <si>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</si>
  <si>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</si>
  <si>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</si>
  <si>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</si>
  <si>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</si>
  <si>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</si>
  <si>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</si>
  <si>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</si>
  <si>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</si>
  <si>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</si>
  <si>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</si>
  <si>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</si>
  <si>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</si>
  <si>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</si>
  <si>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</si>
  <si>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</si>
  <si>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</si>
  <si>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</si>
  <si>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</si>
  <si>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</si>
  <si>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</si>
  <si>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</si>
  <si>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</si>
  <si>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</si>
  <si>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</si>
  <si>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</si>
  <si>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</si>
  <si>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</si>
  <si>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</si>
  <si>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</si>
  <si>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</si>
  <si>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</si>
  <si>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</si>
  <si>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</si>
  <si>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</si>
  <si>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</si>
  <si>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</si>
  <si>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</si>
  <si>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</si>
  <si>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</si>
  <si>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</si>
  <si>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</si>
  <si>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</si>
  <si>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</si>
  <si>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</si>
  <si>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</si>
  <si>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</si>
  <si>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</si>
  <si>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</si>
  <si>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</si>
  <si>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</si>
  <si>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</si>
  <si>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</si>
  <si>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</si>
  <si>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</si>
  <si>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</si>
  <si>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</si>
  <si>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</si>
  <si>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</si>
  <si>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</si>
  <si>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</si>
  <si>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</si>
  <si>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</si>
  <si>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</si>
  <si>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</si>
  <si>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</si>
  <si>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</si>
  <si>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</si>
  <si>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</si>
  <si>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</si>
  <si>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</si>
  <si>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</si>
  <si>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</si>
  <si>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</si>
  <si>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</si>
  <si>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</si>
  <si>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</si>
  <si>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</si>
  <si>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</si>
  <si>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</si>
  <si>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</si>
  <si>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</si>
  <si>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</si>
  <si>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</si>
  <si>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</si>
  <si>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</si>
  <si>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</si>
  <si>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</si>
  <si>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</si>
  <si>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</si>
  <si>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</si>
  <si>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</si>
  <si>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</si>
  <si>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</si>
  <si>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</si>
  <si>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</si>
  <si>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</si>
  <si>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</si>
  <si>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</si>
  <si>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</si>
  <si>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</si>
  <si>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</si>
  <si>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</si>
  <si>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</si>
  <si>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</si>
  <si>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</si>
  <si>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</si>
  <si>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</si>
  <si>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</si>
  <si>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</si>
  <si>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</si>
  <si>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</si>
  <si>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</si>
  <si>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</si>
  <si>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</si>
  <si>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</si>
  <si>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</si>
  <si>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</si>
  <si>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</si>
  <si>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</si>
  <si>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</si>
  <si>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</si>
  <si>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</si>
  <si>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</si>
  <si>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</si>
  <si>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</si>
  <si>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</si>
  <si>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</si>
  <si>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</si>
  <si>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</si>
  <si>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</si>
  <si>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</si>
  <si>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</si>
  <si>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</si>
  <si>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</si>
  <si>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</si>
  <si>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</si>
  <si>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</si>
  <si>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</si>
  <si>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</si>
  <si>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</si>
  <si>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</si>
  <si>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</si>
  <si>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</si>
  <si>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</si>
  <si>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</si>
  <si>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</si>
  <si>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</si>
  <si>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</si>
  <si>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</si>
  <si>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</si>
  <si>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</si>
  <si>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</si>
  <si>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</si>
  <si>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</si>
  <si>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</si>
  <si>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</si>
  <si>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</si>
  <si>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</si>
  <si>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</si>
  <si>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</si>
  <si>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</si>
  <si>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</si>
  <si>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</si>
  <si>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</si>
  <si>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</si>
  <si>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</si>
  <si>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</si>
  <si>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</si>
  <si>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</si>
  <si>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</si>
  <si>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</si>
  <si>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</si>
  <si>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</si>
  <si>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</si>
  <si>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</si>
  <si>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</si>
  <si>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</si>
  <si>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</si>
  <si>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</si>
  <si>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</si>
  <si>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</si>
  <si>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</si>
  <si>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</si>
  <si>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</si>
  <si>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</si>
  <si>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</si>
  <si>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</si>
  <si>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</si>
  <si>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</si>
  <si>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</si>
  <si>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</si>
  <si>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</si>
  <si>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</si>
  <si>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</si>
  <si>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</si>
  <si>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</si>
  <si>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</si>
  <si>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</si>
  <si>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</si>
  <si>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</si>
  <si>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</si>
  <si>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</si>
  <si>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</si>
  <si>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</si>
  <si>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</si>
  <si>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</si>
  <si>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</si>
  <si>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</si>
  <si>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</si>
  <si>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</si>
  <si>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</si>
  <si>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</si>
  <si>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</si>
  <si>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</si>
  <si>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</si>
  <si>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</si>
  <si>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</si>
  <si>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</si>
  <si>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</si>
  <si>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</si>
  <si>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</si>
  <si>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</si>
  <si>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</si>
  <si>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</si>
  <si>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</si>
  <si>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</si>
  <si>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</si>
  <si>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</si>
  <si>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</si>
  <si>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</si>
  <si>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</si>
  <si>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</si>
  <si>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</si>
  <si>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</si>
  <si>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</si>
  <si>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</si>
  <si>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</si>
  <si>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</si>
  <si>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</si>
  <si>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</si>
  <si>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</si>
  <si>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</si>
  <si>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</si>
  <si>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</si>
  <si>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</si>
  <si>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</si>
  <si>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</si>
  <si>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</si>
  <si>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</si>
  <si>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</si>
  <si>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</si>
  <si>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</si>
  <si>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</si>
  <si>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</si>
  <si>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</si>
  <si>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</si>
  <si>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</si>
  <si>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</si>
  <si>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</si>
  <si>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</si>
  <si>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</si>
  <si>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</si>
  <si>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</si>
  <si>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</si>
  <si>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</si>
  <si>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</si>
  <si>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</si>
  <si>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</si>
  <si>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</si>
  <si>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</si>
  <si>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</si>
  <si>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</si>
  <si>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</si>
  <si>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</si>
  <si>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</si>
  <si>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</si>
  <si>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</si>
  <si>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</si>
  <si>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</si>
  <si>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</si>
  <si>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</si>
  <si>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</si>
  <si>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</si>
  <si>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</si>
  <si>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</si>
  <si>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</si>
  <si>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</si>
  <si>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</si>
  <si>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</si>
  <si>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</si>
  <si>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</si>
  <si>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</si>
  <si>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</si>
  <si>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</si>
  <si>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</si>
  <si>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</si>
  <si>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</si>
  <si>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</si>
  <si>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</si>
  <si>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</si>
  <si>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</si>
  <si>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</si>
  <si>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</si>
  <si>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</si>
  <si>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</si>
  <si>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</si>
  <si>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</si>
  <si>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</si>
  <si>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</si>
  <si>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</si>
  <si>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</si>
  <si>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</si>
  <si>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</si>
  <si>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</si>
  <si>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</si>
  <si>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</si>
  <si>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</si>
  <si>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</si>
  <si>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</si>
  <si>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</si>
  <si>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</si>
  <si>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</si>
  <si>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</si>
  <si>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</si>
  <si>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</si>
  <si>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</si>
  <si>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</si>
  <si>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</si>
  <si>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</si>
  <si>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</si>
  <si>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</si>
  <si>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</si>
  <si>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</si>
  <si>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</si>
  <si>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</si>
  <si>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</si>
  <si>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</si>
  <si>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</si>
  <si>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</si>
  <si>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</si>
  <si>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</si>
  <si>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</si>
  <si>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</si>
  <si>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</si>
  <si>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</si>
  <si>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</si>
  <si>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</si>
  <si>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</si>
  <si>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</si>
  <si>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</si>
  <si>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</si>
  <si>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</si>
  <si>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</si>
  <si>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</si>
  <si>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</si>
  <si>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</si>
  <si>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</si>
  <si>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</si>
  <si>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</si>
  <si>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</si>
  <si>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</si>
  <si>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</si>
  <si>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</si>
  <si>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</si>
  <si>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</si>
  <si>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</si>
  <si>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</si>
  <si>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</si>
  <si>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</si>
  <si>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</si>
  <si>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</si>
  <si>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</si>
  <si>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</si>
  <si>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</si>
  <si>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</si>
  <si>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</si>
  <si>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</si>
  <si>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</si>
  <si>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</si>
  <si>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</si>
  <si>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</si>
  <si>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</si>
  <si>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</si>
  <si>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</si>
  <si>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</si>
  <si>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</si>
  <si>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</si>
  <si>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</si>
  <si>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</si>
  <si>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</si>
  <si>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</si>
  <si>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</si>
  <si>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</si>
  <si>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</si>
  <si>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</si>
  <si>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</si>
  <si>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</si>
  <si>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</si>
  <si>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</si>
  <si>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</si>
  <si>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</si>
  <si>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</si>
  <si>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</si>
  <si>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</si>
  <si>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</si>
  <si>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</si>
  <si>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</si>
  <si>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</si>
  <si>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</si>
  <si>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</si>
  <si>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</si>
  <si>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</si>
  <si>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</si>
  <si>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</si>
  <si>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</si>
  <si>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</si>
  <si>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</si>
  <si>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</si>
  <si>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</si>
  <si>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</si>
  <si>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</si>
  <si>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</si>
  <si>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</si>
  <si>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</si>
  <si>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</si>
  <si>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</si>
  <si>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</si>
  <si>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</si>
  <si>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</si>
  <si>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</si>
  <si>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</si>
  <si>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</si>
  <si>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</si>
  <si>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</si>
  <si>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</si>
  <si>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</si>
  <si>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</si>
  <si>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</si>
  <si>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</si>
  <si>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</si>
  <si>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</si>
  <si>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</si>
  <si>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</si>
  <si>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</si>
  <si>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</si>
  <si>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</si>
  <si>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</si>
  <si>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</si>
  <si>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</si>
  <si>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</si>
  <si>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</si>
  <si>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</si>
  <si>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</si>
  <si>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</si>
  <si>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</si>
  <si>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</si>
  <si>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</si>
  <si>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</si>
  <si>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</si>
  <si>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</si>
  <si>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</si>
  <si>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</si>
  <si>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</si>
  <si>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</si>
  <si>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</si>
  <si>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</si>
  <si>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</si>
  <si>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</si>
  <si>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</si>
  <si>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</si>
  <si>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</si>
  <si>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</si>
  <si>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</si>
  <si>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</si>
  <si>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</si>
  <si>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</si>
  <si>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</si>
  <si>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</si>
  <si>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</si>
  <si>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</si>
  <si>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</si>
  <si>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</si>
  <si>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</si>
  <si>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</si>
  <si>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</si>
  <si>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</si>
  <si>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</si>
  <si>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</si>
  <si>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</si>
  <si>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</si>
  <si>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</si>
  <si>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</si>
  <si>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</si>
  <si>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</si>
  <si>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</si>
  <si>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</si>
  <si>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</si>
  <si>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</si>
  <si>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</si>
  <si>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</si>
  <si>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</si>
  <si>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</si>
  <si>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</si>
  <si>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</si>
  <si>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</si>
  <si>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</si>
  <si>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</si>
  <si>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</si>
  <si>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</si>
  <si>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</si>
  <si>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</si>
  <si>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</si>
  <si>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</si>
  <si>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</si>
  <si>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</si>
  <si>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</si>
  <si>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</si>
  <si>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</si>
  <si>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</si>
  <si>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</si>
  <si>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</si>
  <si>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</si>
  <si>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</si>
  <si>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</si>
  <si>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</si>
  <si>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</si>
  <si>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</si>
  <si>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</si>
  <si>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</si>
  <si>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</si>
  <si>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</si>
  <si>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</si>
  <si>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</si>
  <si>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</si>
  <si>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</si>
  <si>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</si>
  <si>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</si>
  <si>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</si>
  <si>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</si>
  <si>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</si>
  <si>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</si>
  <si>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</si>
  <si>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</si>
  <si>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</si>
  <si>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</si>
  <si>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</si>
  <si>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</si>
  <si>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</si>
  <si>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</si>
  <si>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</si>
  <si>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</si>
  <si>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</si>
  <si>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</si>
  <si>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</si>
  <si>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</si>
  <si>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</si>
  <si>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</si>
  <si>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</si>
  <si>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</si>
  <si>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</si>
  <si>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</si>
  <si>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</si>
  <si>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</si>
  <si>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</si>
  <si>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</si>
  <si>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</si>
  <si>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</si>
  <si>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</si>
  <si>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</si>
  <si>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</si>
  <si>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</si>
  <si>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</si>
  <si>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</si>
  <si>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</si>
  <si>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</si>
  <si>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</si>
  <si>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</si>
  <si>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</si>
  <si>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</si>
  <si>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</si>
  <si>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</si>
  <si>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</si>
  <si>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</si>
  <si>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</si>
  <si>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</si>
  <si>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</si>
  <si>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</si>
  <si>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</si>
  <si>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</si>
  <si>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</si>
  <si>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</si>
  <si>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</si>
  <si>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</si>
  <si>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</si>
  <si>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</si>
  <si>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</si>
  <si>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</si>
  <si>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</si>
  <si>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</si>
  <si>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</si>
  <si>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</si>
  <si>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</si>
  <si>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</si>
  <si>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</si>
  <si>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</si>
  <si>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</si>
  <si>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</si>
  <si>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</si>
  <si>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</si>
  <si>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</si>
  <si>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</si>
  <si>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</si>
  <si>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</si>
  <si>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</si>
  <si>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</si>
  <si>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</si>
  <si>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</si>
  <si>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</si>
  <si>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</si>
  <si>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</si>
  <si>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</si>
  <si>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</si>
  <si>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</si>
  <si>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</si>
  <si>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</si>
  <si>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</si>
  <si>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</si>
  <si>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</si>
  <si>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</si>
  <si>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</si>
  <si>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</si>
  <si>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</si>
  <si>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</si>
  <si>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</si>
  <si>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</si>
  <si>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</si>
  <si>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</si>
  <si>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</si>
  <si>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</si>
  <si>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</si>
  <si>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</si>
  <si>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</si>
  <si>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</si>
  <si>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</si>
  <si>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</si>
  <si>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</si>
  <si>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</si>
  <si>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</si>
  <si>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</si>
  <si>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</si>
  <si>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</si>
  <si>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</si>
  <si>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</si>
  <si>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</si>
  <si>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</si>
  <si>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</si>
  <si>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</si>
  <si>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</si>
  <si>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</si>
  <si>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</si>
  <si>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</si>
  <si>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</si>
  <si>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</si>
  <si>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</si>
  <si>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</si>
  <si>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</si>
  <si>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</si>
  <si>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</si>
  <si>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</si>
  <si>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</si>
  <si>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</si>
  <si>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</si>
  <si>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</si>
  <si>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</si>
  <si>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</si>
  <si>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</si>
  <si>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</si>
  <si>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</si>
  <si>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</si>
  <si>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</si>
  <si>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</si>
  <si>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</si>
  <si>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</si>
  <si>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</si>
  <si>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</si>
  <si>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</si>
  <si>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</si>
  <si>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</si>
  <si>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</si>
  <si>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</si>
  <si>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</si>
  <si>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</si>
  <si>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</si>
  <si>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</si>
  <si>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</si>
  <si>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</si>
  <si>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</si>
  <si>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</si>
  <si>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</si>
  <si>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</si>
  <si>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</si>
  <si>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</si>
  <si>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</si>
  <si>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</si>
  <si>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</si>
  <si>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</si>
  <si>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</si>
  <si>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</si>
  <si>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</si>
  <si>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</si>
  <si>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</si>
  <si>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</si>
  <si>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</si>
  <si>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</si>
  <si>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</si>
  <si>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</si>
  <si>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</si>
  <si>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</si>
  <si>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</si>
  <si>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</si>
  <si>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</si>
  <si>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</si>
  <si>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</si>
  <si>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</si>
  <si>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</si>
  <si>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</si>
  <si>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</si>
  <si>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</si>
  <si>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</si>
  <si>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</si>
  <si>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</si>
  <si>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</si>
  <si>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</si>
  <si>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</si>
  <si>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</si>
  <si>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</si>
  <si>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</si>
  <si>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</si>
  <si>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</si>
  <si>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</si>
  <si>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</si>
  <si>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</si>
  <si>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</si>
  <si>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</si>
  <si>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</si>
  <si>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</si>
  <si>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</si>
  <si>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</si>
  <si>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</si>
  <si>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</si>
  <si>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</si>
  <si>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</si>
  <si>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</si>
  <si>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</si>
  <si>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</si>
  <si>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</si>
  <si>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</si>
  <si>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</si>
  <si>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</si>
  <si>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</si>
  <si>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</si>
  <si>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</si>
  <si>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</si>
  <si>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</si>
  <si>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</si>
  <si>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</si>
  <si>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</si>
  <si>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</si>
  <si>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</si>
  <si>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</si>
  <si>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</si>
  <si>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</si>
  <si>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</si>
  <si>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</si>
  <si>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</si>
  <si>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</si>
  <si>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</si>
  <si>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</si>
  <si>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</si>
  <si>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</si>
  <si>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</si>
  <si>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</si>
  <si>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</si>
  <si>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</si>
  <si>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</si>
  <si>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</si>
  <si>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</si>
  <si>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</si>
  <si>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</si>
  <si>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</si>
  <si>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</si>
  <si>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</si>
  <si>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</si>
  <si>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</si>
  <si>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</si>
  <si>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</si>
  <si>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</si>
  <si>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</si>
  <si>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</si>
  <si>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</si>
  <si>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</si>
  <si>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</si>
  <si>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</si>
  <si>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</si>
  <si>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</si>
  <si>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</si>
  <si>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</si>
  <si>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</si>
  <si>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</si>
  <si>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</si>
  <si>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</si>
  <si>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</si>
  <si>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</si>
  <si>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</si>
  <si>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</si>
  <si>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</si>
  <si>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</si>
  <si>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</si>
  <si>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</si>
  <si>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</si>
  <si>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</si>
  <si>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</si>
  <si>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</si>
  <si>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</si>
  <si>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</si>
  <si>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</si>
  <si>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</si>
  <si>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</si>
  <si>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</si>
  <si>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</si>
  <si>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</si>
  <si>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</si>
  <si>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</si>
  <si>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</si>
  <si>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</si>
  <si>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</si>
  <si>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</si>
  <si>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</si>
  <si>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</si>
  <si>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</si>
  <si>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</si>
  <si>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</si>
  <si>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</si>
  <si>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</si>
  <si>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</si>
  <si>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</si>
  <si>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</si>
  <si>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</si>
  <si>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</si>
  <si>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</si>
  <si>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</si>
  <si>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</si>
  <si>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</si>
  <si>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</si>
  <si>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</si>
  <si>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</si>
  <si>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</si>
  <si>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</si>
  <si>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</si>
  <si>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</si>
  <si>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</si>
  <si>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</si>
  <si>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</si>
  <si>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</si>
  <si>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</si>
  <si>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</si>
  <si>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</si>
  <si>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</si>
  <si>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</si>
  <si>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</si>
  <si>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</si>
  <si>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</si>
  <si>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</si>
  <si>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</si>
  <si>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</si>
  <si>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</si>
  <si>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</si>
  <si>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</si>
  <si>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</si>
  <si>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</si>
  <si>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</si>
  <si>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</si>
  <si>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</si>
  <si>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</si>
  <si>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</si>
  <si>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</si>
  <si>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</si>
  <si>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</si>
  <si>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</si>
  <si>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</si>
  <si>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</si>
  <si>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</si>
  <si>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</si>
  <si>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</si>
  <si>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</si>
  <si>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</si>
  <si>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</si>
  <si>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</si>
  <si>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</si>
  <si>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</si>
  <si>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</si>
  <si>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</si>
  <si>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</si>
  <si>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</si>
  <si>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</si>
  <si>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</si>
  <si>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</si>
  <si>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</si>
  <si>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</si>
  <si>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</si>
  <si>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</si>
  <si>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</si>
  <si>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</si>
  <si>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</si>
  <si>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</si>
  <si>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</si>
  <si>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</si>
  <si>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</si>
  <si>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</si>
  <si>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</si>
  <si>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</si>
  <si>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</si>
  <si>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</si>
  <si>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</si>
  <si>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</si>
  <si>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</si>
  <si>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</si>
  <si>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</si>
  <si>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</si>
  <si>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</si>
  <si>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</si>
  <si>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</si>
  <si>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</si>
  <si>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</si>
  <si>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</si>
  <si>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</si>
  <si>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</si>
  <si>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</si>
  <si>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</si>
  <si>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</si>
  <si>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</si>
  <si>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</si>
  <si>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</si>
  <si>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</si>
  <si>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</si>
  <si>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</si>
  <si>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</si>
  <si>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</si>
  <si>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</si>
  <si>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</si>
  <si>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</si>
  <si>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</si>
  <si>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</si>
  <si>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</si>
  <si>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</si>
  <si>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</si>
  <si>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</si>
  <si>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</si>
  <si>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</si>
  <si>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</si>
  <si>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</si>
  <si>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</si>
  <si>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</si>
  <si>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</si>
  <si>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</si>
  <si>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</si>
  <si>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</si>
  <si>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</si>
  <si>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</si>
  <si>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</si>
  <si>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</si>
  <si>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</si>
  <si>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</si>
  <si>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</si>
  <si>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</si>
  <si>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</si>
  <si>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</si>
  <si>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</si>
  <si>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</si>
  <si>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</si>
  <si>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</si>
  <si>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</si>
  <si>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</si>
  <si>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</si>
  <si>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</si>
  <si>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</si>
  <si>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</si>
  <si>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</si>
  <si>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</si>
  <si>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</si>
  <si>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</si>
  <si>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</si>
  <si>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</si>
  <si>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</si>
  <si>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</si>
  <si>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</si>
  <si>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</si>
  <si>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</si>
  <si>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</si>
  <si>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</si>
  <si>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</si>
  <si>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</si>
  <si>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</si>
  <si>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</si>
  <si>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</si>
  <si>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</si>
  <si>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</si>
  <si>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</si>
  <si>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</si>
  <si>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</si>
  <si>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</si>
  <si>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</si>
  <si>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</si>
  <si>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</si>
  <si>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</si>
  <si>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</si>
  <si>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</si>
  <si>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</si>
  <si>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</si>
  <si>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</si>
  <si>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</si>
  <si>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</si>
  <si>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</si>
  <si>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</si>
  <si>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</si>
  <si>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</si>
  <si>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</si>
  <si>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</si>
  <si>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</si>
  <si>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</si>
  <si>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</si>
  <si>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</si>
  <si>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</si>
  <si>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</si>
  <si>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</si>
  <si>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</si>
  <si>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</si>
  <si>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</si>
  <si>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</si>
  <si>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</si>
  <si>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</si>
  <si>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</si>
  <si>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</si>
  <si>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</si>
  <si>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</si>
  <si>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</si>
  <si>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</si>
  <si>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</si>
  <si>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</si>
  <si>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</si>
  <si>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</si>
  <si>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</si>
  <si>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</si>
  <si>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</si>
  <si>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</si>
  <si>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</si>
  <si>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</si>
  <si>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</si>
  <si>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</si>
  <si>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</si>
  <si>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</si>
  <si>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</si>
  <si>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</si>
  <si>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</si>
  <si>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</si>
  <si>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</si>
  <si>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</si>
  <si>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</si>
  <si>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</si>
  <si>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</si>
  <si>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</si>
  <si>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</si>
  <si>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</si>
  <si>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</si>
  <si>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</si>
  <si>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</si>
  <si>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</si>
  <si>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</si>
  <si>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</si>
  <si>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</si>
  <si>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</si>
  <si>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</si>
  <si>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</si>
  <si>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</si>
  <si>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</si>
  <si>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</si>
  <si>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</si>
  <si>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</si>
  <si>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</si>
  <si>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</si>
  <si>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</si>
  <si>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</si>
  <si>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</si>
  <si>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</si>
  <si>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</si>
  <si>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</si>
  <si>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</si>
  <si>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</si>
  <si>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</si>
  <si>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</si>
  <si>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</si>
  <si>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</si>
  <si>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</si>
  <si>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</si>
  <si>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</si>
  <si>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</si>
  <si>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</si>
  <si>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</si>
  <si>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</si>
  <si>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</si>
  <si>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</si>
  <si>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</si>
  <si>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</si>
  <si>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</si>
  <si>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</si>
  <si>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</si>
  <si>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</si>
  <si>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</si>
  <si>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</si>
  <si>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</si>
  <si>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</si>
  <si>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</si>
  <si>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</si>
  <si>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</si>
  <si>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</si>
  <si>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</si>
  <si>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</si>
  <si>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</si>
  <si>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</si>
  <si>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</si>
  <si>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</si>
  <si>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</si>
  <si>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</si>
  <si>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</si>
  <si>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</si>
  <si>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</si>
  <si>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</si>
  <si>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</si>
  <si>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</si>
  <si>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</si>
  <si>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</si>
  <si>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</si>
  <si>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</si>
  <si>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</si>
  <si>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</si>
  <si>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</si>
  <si>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</si>
  <si>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</si>
  <si>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</si>
  <si>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</si>
  <si>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</si>
  <si>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</si>
  <si>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</si>
  <si>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</si>
  <si>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</si>
  <si>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</si>
  <si>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</si>
  <si>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</si>
  <si>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</si>
  <si>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</si>
  <si>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</si>
  <si>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</si>
  <si>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</si>
  <si>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</si>
  <si>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</si>
  <si>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</si>
  <si>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</si>
  <si>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</si>
  <si>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</si>
  <si>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</si>
  <si>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</si>
  <si>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</si>
  <si>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</si>
  <si>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</si>
  <si>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</si>
  <si>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</si>
  <si>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</si>
  <si>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</si>
  <si>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</si>
  <si>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</si>
  <si>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</si>
  <si>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</si>
  <si>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</si>
  <si>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</si>
  <si>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</si>
  <si>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</si>
  <si>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</si>
  <si>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</si>
  <si>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</si>
  <si>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</si>
  <si>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</si>
  <si>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</si>
  <si>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</si>
  <si>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</si>
  <si>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</si>
  <si>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</si>
  <si>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</si>
  <si>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</si>
  <si>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</si>
  <si>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</si>
  <si>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</si>
  <si>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</si>
  <si>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</si>
  <si>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</si>
  <si>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</si>
  <si>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</si>
  <si>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</si>
  <si>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</si>
  <si>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</si>
  <si>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</si>
  <si>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</si>
  <si>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</si>
  <si>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</si>
  <si>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</si>
  <si>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</si>
  <si>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</si>
  <si>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</si>
  <si>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</si>
  <si>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</si>
  <si>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</si>
  <si>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</si>
  <si>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</si>
  <si>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</si>
  <si>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</si>
  <si>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</si>
  <si>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</si>
  <si>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</si>
  <si>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</si>
  <si>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</si>
  <si>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</si>
  <si>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</si>
  <si>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</si>
  <si>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</si>
  <si>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</si>
  <si>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</si>
  <si>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</si>
  <si>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</si>
  <si>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</si>
  <si>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</si>
  <si>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</si>
  <si>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</si>
  <si>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</si>
  <si>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</si>
  <si>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</si>
  <si>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</si>
  <si>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</si>
  <si>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</si>
  <si>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</si>
  <si>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</si>
  <si>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</si>
  <si>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</si>
  <si>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</si>
  <si>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</si>
  <si>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</si>
  <si>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</si>
  <si>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</si>
  <si>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</si>
  <si>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</si>
  <si>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</si>
  <si>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</si>
  <si>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</si>
  <si>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</si>
  <si>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</si>
  <si>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</si>
  <si>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</si>
  <si>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</si>
  <si>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</si>
  <si>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</si>
  <si>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</si>
  <si>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</si>
  <si>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</si>
  <si>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</si>
  <si>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</si>
  <si>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</si>
  <si>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</si>
  <si>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</si>
  <si>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</si>
  <si>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</si>
  <si>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</si>
  <si>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</si>
  <si>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</si>
  <si>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</si>
  <si>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</si>
  <si>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</si>
  <si>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</si>
  <si>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</si>
  <si>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</si>
  <si>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</si>
  <si>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</si>
  <si>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</si>
  <si>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</si>
  <si>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</si>
  <si>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</si>
  <si>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</si>
  <si>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</si>
  <si>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</si>
  <si>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</si>
  <si>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</si>
  <si>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</si>
  <si>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</si>
  <si>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</si>
  <si>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</si>
  <si>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</si>
  <si>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</si>
  <si>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</si>
  <si>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</si>
  <si>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</si>
  <si>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</si>
  <si>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</si>
  <si>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</si>
  <si>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</si>
  <si>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</si>
  <si>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</si>
  <si>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</si>
  <si>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</si>
  <si>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</si>
  <si>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</si>
  <si>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</si>
  <si>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</si>
  <si>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</si>
  <si>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</si>
  <si>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</si>
  <si>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</si>
  <si>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</si>
  <si>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</si>
  <si>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</si>
  <si>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</si>
  <si>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</si>
  <si>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</si>
  <si>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</si>
  <si>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</si>
  <si>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</si>
  <si>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</si>
  <si>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</si>
  <si>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</si>
  <si>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</si>
  <si>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</si>
  <si>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</si>
  <si>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</si>
  <si>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</si>
  <si>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</si>
  <si>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</si>
  <si>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</si>
  <si>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</si>
  <si>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</si>
  <si>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</si>
  <si>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</si>
  <si>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</si>
  <si>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</si>
  <si>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</si>
  <si>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</si>
  <si>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</si>
  <si>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</si>
  <si>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</si>
  <si>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</si>
  <si>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</si>
  <si>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</si>
  <si>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</si>
  <si>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</si>
  <si>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</si>
  <si>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</si>
  <si>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</si>
  <si>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</si>
  <si>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</si>
  <si>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</si>
  <si>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</si>
  <si>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</si>
  <si>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</si>
  <si>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</si>
  <si>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</si>
  <si>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</si>
  <si>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</si>
  <si>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</si>
  <si>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</si>
  <si>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</si>
  <si>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</si>
  <si>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</si>
  <si>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</si>
  <si>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</si>
  <si>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</si>
  <si>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</si>
  <si>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</si>
  <si>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</si>
  <si>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</si>
  <si>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</si>
  <si>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</si>
  <si>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</si>
  <si>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</si>
  <si>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</si>
  <si>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</si>
  <si>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</si>
  <si>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</si>
  <si>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</si>
  <si>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</si>
  <si>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</si>
  <si>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</si>
  <si>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</si>
  <si>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</si>
  <si>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</si>
  <si>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</si>
  <si>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</si>
  <si>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</si>
  <si>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</si>
  <si>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</si>
  <si>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</si>
  <si>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</si>
  <si>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</si>
  <si>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</si>
  <si>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</si>
  <si>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</si>
  <si>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</si>
  <si>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</si>
  <si>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</si>
  <si>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</si>
  <si>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</si>
  <si>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</si>
  <si>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</si>
  <si>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</si>
  <si>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</si>
  <si>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</si>
  <si>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</si>
  <si>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</si>
  <si>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</si>
  <si>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</si>
  <si>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</si>
  <si>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</si>
  <si>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</si>
  <si>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</si>
  <si>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</si>
  <si>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</si>
  <si>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</si>
  <si>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</si>
  <si>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</si>
  <si>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</si>
  <si>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</si>
  <si>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</si>
  <si>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</si>
  <si>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</si>
  <si>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</si>
  <si>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</si>
  <si>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</si>
  <si>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</si>
  <si>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</si>
  <si>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</si>
  <si>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</si>
  <si>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</si>
  <si>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</si>
  <si>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</si>
  <si>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</si>
  <si>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</si>
  <si>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</si>
  <si>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</si>
  <si>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</si>
  <si>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</si>
  <si>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</si>
  <si>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</si>
  <si>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</si>
  <si>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</si>
  <si>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</si>
  <si>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</si>
  <si>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</si>
  <si>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</si>
  <si>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</si>
  <si>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</si>
  <si>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</si>
  <si>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</si>
  <si>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</si>
  <si>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</si>
  <si>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</si>
  <si>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</si>
  <si>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</si>
  <si>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</si>
  <si>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</si>
  <si>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</si>
  <si>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</si>
  <si>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</si>
  <si>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</si>
  <si>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</si>
  <si>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</si>
  <si>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</si>
  <si>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</si>
  <si>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</si>
  <si>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</si>
  <si>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</si>
  <si>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</si>
  <si>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</si>
  <si>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</si>
  <si>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</si>
  <si>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</si>
  <si>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</si>
  <si>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</si>
  <si>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</si>
  <si>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</si>
  <si>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</si>
  <si>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</si>
  <si>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</si>
  <si>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</si>
  <si>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</si>
  <si>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</si>
  <si>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</si>
  <si>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</si>
  <si>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</si>
  <si>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</si>
  <si>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</si>
  <si>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</si>
  <si>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</si>
  <si>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</si>
  <si>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</si>
  <si>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</si>
  <si>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</si>
  <si>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</si>
  <si>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</si>
  <si>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</si>
  <si>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</si>
  <si>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</si>
  <si>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</si>
  <si>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</si>
  <si>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</si>
  <si>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</si>
  <si>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</si>
  <si>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</si>
  <si>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</si>
  <si>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</si>
  <si>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</si>
  <si>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</si>
  <si>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</si>
  <si>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</si>
  <si>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</si>
  <si>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</si>
  <si>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</si>
  <si>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</si>
  <si>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</si>
  <si>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</si>
  <si>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</si>
  <si>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</si>
  <si>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</si>
  <si>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</si>
  <si>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</si>
  <si>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</si>
  <si>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</si>
  <si>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</si>
  <si>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</si>
  <si>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</si>
  <si>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</si>
  <si>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</si>
  <si>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</si>
  <si>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</si>
  <si>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</si>
  <si>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</si>
  <si>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</si>
  <si>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</si>
  <si>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</si>
  <si>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</si>
  <si>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</si>
  <si>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</si>
  <si>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</si>
  <si>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</si>
  <si>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</si>
  <si>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</si>
  <si>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</si>
  <si>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</si>
  <si>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</si>
  <si>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</si>
  <si>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</si>
  <si>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</si>
  <si>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</si>
  <si>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</si>
  <si>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</si>
  <si>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</si>
  <si>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</si>
  <si>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</si>
  <si>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</si>
  <si>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</si>
  <si>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</si>
  <si>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</si>
  <si>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</si>
  <si>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</si>
  <si>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</si>
  <si>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</si>
  <si>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</si>
  <si>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</si>
  <si>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</si>
  <si>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</si>
  <si>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</si>
  <si>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</si>
  <si>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</si>
  <si>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</si>
  <si>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</si>
  <si>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</si>
  <si>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</si>
  <si>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</si>
  <si>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</si>
  <si>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</si>
  <si>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</si>
  <si>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</si>
  <si>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</si>
  <si>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</si>
  <si>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</si>
  <si>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</si>
  <si>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</si>
  <si>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</si>
  <si>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</si>
  <si>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</si>
  <si>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</si>
  <si>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</si>
  <si>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</si>
  <si>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</si>
  <si>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</si>
  <si>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</si>
  <si>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</si>
  <si>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</si>
  <si>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</si>
  <si>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</si>
  <si>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</si>
  <si>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</si>
  <si>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</si>
  <si>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</si>
  <si>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</si>
  <si>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</si>
  <si>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</si>
  <si>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</si>
  <si>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</si>
  <si>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</si>
  <si>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</si>
  <si>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</si>
  <si>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</si>
  <si>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</si>
  <si>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</si>
  <si>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</si>
  <si>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</si>
  <si>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</si>
  <si>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</si>
  <si>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</si>
  <si>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</si>
  <si>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</si>
  <si>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</si>
  <si>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</si>
  <si>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</si>
  <si>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</si>
  <si>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</si>
  <si>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</si>
  <si>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</si>
  <si>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</si>
  <si>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</si>
  <si>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</si>
  <si>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</si>
  <si>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</si>
  <si>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</si>
  <si>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</si>
  <si>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</si>
  <si>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</si>
  <si>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</si>
  <si>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</si>
  <si>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</si>
  <si>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</si>
  <si>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</si>
  <si>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</si>
  <si>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</si>
  <si>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</si>
  <si>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</si>
  <si>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</si>
  <si>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</si>
  <si>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</si>
  <si>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</si>
  <si>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</si>
  <si>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</si>
  <si>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</si>
  <si>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</si>
  <si>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</si>
  <si>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</si>
  <si>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</si>
  <si>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</si>
  <si>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</si>
  <si>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</si>
  <si>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</si>
  <si>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</si>
  <si>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</si>
  <si>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</si>
  <si>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</si>
  <si>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</si>
  <si>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</si>
  <si>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</si>
  <si>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</si>
  <si>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</si>
  <si>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</si>
  <si>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</si>
  <si>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</si>
  <si>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</si>
  <si>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</si>
  <si>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</si>
  <si>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</si>
  <si>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</si>
  <si>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</si>
  <si>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</si>
  <si>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</si>
  <si>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</si>
  <si>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</si>
  <si>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</si>
  <si>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</si>
  <si>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</si>
  <si>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</si>
  <si>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</si>
  <si>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</si>
  <si>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</si>
  <si>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</si>
  <si>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</si>
  <si>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</si>
  <si>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</si>
  <si>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</si>
  <si>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</si>
  <si>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</si>
  <si>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</si>
  <si>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</si>
  <si>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</si>
  <si>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</si>
  <si>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</si>
  <si>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</si>
  <si>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</si>
  <si>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</si>
  <si>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</si>
  <si>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</si>
  <si>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</si>
  <si>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</si>
  <si>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</si>
  <si>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</si>
  <si>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</si>
  <si>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</si>
  <si>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</si>
  <si>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</si>
  <si>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</si>
  <si>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</si>
  <si>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</si>
  <si>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</si>
  <si>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</si>
  <si>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</si>
  <si>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</si>
  <si>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</si>
  <si>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</si>
  <si>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</si>
  <si>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</si>
  <si>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</si>
  <si>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</si>
  <si>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</si>
  <si>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</si>
  <si>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</si>
  <si>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</si>
  <si>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</si>
  <si>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</si>
  <si>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</si>
  <si>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</si>
  <si>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</si>
  <si>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</si>
  <si>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</si>
  <si>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</si>
  <si>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</si>
  <si>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</si>
  <si>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</si>
  <si>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</si>
  <si>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</si>
  <si>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</si>
  <si>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</si>
  <si>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</si>
  <si>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</si>
  <si>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</si>
  <si>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</si>
  <si>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</si>
  <si>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</si>
  <si>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</si>
  <si>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</si>
  <si>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</si>
  <si>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</si>
  <si>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</si>
  <si>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</si>
  <si>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</si>
  <si>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</si>
  <si>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</si>
  <si>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</si>
  <si>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</si>
  <si>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</si>
  <si>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</si>
  <si>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</si>
  <si>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</si>
  <si>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</si>
  <si>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</si>
  <si>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</si>
  <si>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</si>
  <si>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</si>
  <si>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</si>
  <si>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</si>
  <si>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</si>
  <si>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</si>
  <si>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</si>
  <si>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</si>
  <si>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</si>
  <si>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</si>
  <si>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</si>
  <si>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</si>
  <si>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</si>
  <si>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</si>
  <si>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</si>
  <si>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</si>
  <si>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</si>
  <si>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</si>
  <si>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</si>
  <si>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</si>
  <si>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</si>
  <si>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</si>
  <si>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</si>
  <si>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</si>
  <si>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</si>
  <si>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</si>
  <si>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</si>
  <si>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</si>
  <si>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</si>
  <si>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</si>
  <si>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</si>
  <si>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</si>
  <si>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</si>
  <si>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</si>
  <si>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</si>
  <si>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</si>
  <si>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</si>
  <si>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</si>
  <si>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</si>
  <si>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</si>
  <si>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</si>
  <si>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</si>
  <si>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</si>
  <si>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</si>
  <si>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</si>
  <si>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</si>
  <si>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</si>
  <si>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</si>
  <si>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</si>
  <si>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</si>
  <si>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</si>
  <si>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</si>
  <si>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</si>
  <si>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</si>
  <si>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</si>
  <si>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</si>
  <si>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</si>
  <si>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</si>
  <si>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</si>
  <si>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</si>
  <si>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</si>
  <si>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</si>
  <si>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</si>
  <si>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</si>
  <si>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</si>
  <si>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</si>
  <si>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</si>
  <si>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</si>
  <si>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</si>
  <si>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</si>
  <si>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</si>
  <si>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</si>
  <si>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</si>
  <si>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</si>
  <si>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</si>
  <si>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</si>
  <si>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</si>
  <si>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</si>
  <si>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</si>
  <si>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</si>
  <si>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</si>
  <si>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</si>
  <si>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</si>
  <si>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</si>
  <si>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</si>
  <si>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</si>
  <si>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</si>
  <si>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</si>
  <si>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</si>
  <si>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</si>
  <si>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</si>
  <si>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</si>
  <si>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</si>
  <si>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</si>
  <si>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</si>
  <si>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</si>
  <si>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</si>
  <si>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</si>
  <si>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</si>
  <si>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</si>
  <si>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</si>
  <si>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</si>
  <si>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</si>
  <si>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</si>
  <si>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</si>
  <si>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</si>
  <si>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</si>
  <si>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</si>
  <si>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</si>
  <si>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</si>
  <si>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</si>
  <si>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</si>
  <si>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</si>
  <si>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</si>
  <si>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</si>
  <si>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</si>
  <si>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</si>
  <si>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</si>
  <si>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</si>
  <si>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</si>
  <si>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</si>
  <si>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</si>
  <si>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</si>
  <si>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</si>
  <si>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</si>
  <si>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</si>
  <si>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</si>
  <si>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</si>
  <si>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</si>
  <si>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</si>
  <si>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</si>
  <si>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</si>
  <si>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</si>
  <si>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</si>
  <si>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</si>
  <si>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</si>
  <si>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</si>
  <si>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</si>
  <si>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</si>
  <si>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</si>
  <si>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</si>
  <si>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</si>
  <si>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</si>
  <si>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</si>
  <si>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</si>
  <si>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</si>
  <si>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</si>
  <si>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</si>
  <si>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</si>
  <si>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</si>
  <si>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</si>
  <si>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</si>
  <si>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</si>
  <si>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</si>
  <si>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</si>
  <si>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</si>
  <si>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</si>
  <si>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</si>
  <si>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</si>
  <si>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</si>
  <si>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</si>
  <si>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</si>
  <si>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</si>
  <si>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</si>
  <si>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</si>
  <si>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</si>
  <si>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</si>
  <si>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</si>
  <si>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</si>
  <si>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</si>
  <si>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</si>
  <si>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</si>
  <si>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</si>
  <si>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</si>
  <si>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</si>
  <si>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</si>
  <si>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</si>
  <si>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</si>
  <si>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</si>
  <si>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</si>
  <si>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</si>
  <si>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</si>
  <si>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</si>
  <si>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</si>
  <si>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</si>
  <si>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</si>
  <si>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</si>
  <si>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</si>
  <si>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</si>
  <si>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</si>
  <si>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</si>
  <si>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</si>
  <si>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</si>
  <si>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</si>
  <si>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</si>
  <si>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</si>
  <si>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</si>
  <si>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</si>
  <si>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</si>
  <si>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</si>
  <si>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</si>
  <si>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</si>
  <si>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</si>
  <si>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</si>
  <si>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</si>
  <si>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</si>
  <si>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</si>
  <si>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</si>
  <si>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</si>
  <si>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</si>
  <si>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</si>
  <si>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</si>
  <si>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</si>
  <si>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</si>
  <si>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</si>
  <si>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</si>
  <si>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</si>
  <si>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</si>
  <si>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</si>
  <si>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</si>
  <si>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</si>
  <si>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</si>
  <si>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</si>
  <si>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</si>
  <si>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</si>
  <si>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</si>
  <si>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</si>
  <si>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</si>
  <si>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</si>
  <si>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</si>
  <si>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</si>
  <si>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</si>
  <si>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</si>
  <si>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</si>
  <si>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</si>
  <si>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</si>
  <si>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</si>
  <si>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</si>
  <si>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</si>
  <si>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</si>
  <si>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</si>
  <si>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</si>
  <si>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</si>
  <si>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</si>
  <si>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</si>
  <si>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</si>
  <si>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</si>
  <si>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</si>
  <si>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</si>
  <si>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</si>
  <si>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</si>
  <si>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</si>
  <si>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</si>
  <si>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</si>
  <si>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</si>
  <si>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</si>
  <si>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</si>
  <si>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</si>
  <si>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</si>
  <si>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</si>
  <si>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</si>
  <si>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</si>
  <si>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</si>
  <si>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</si>
  <si>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</si>
  <si>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</si>
  <si>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</si>
  <si>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</si>
  <si>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</si>
  <si>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</si>
  <si>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</si>
  <si>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</si>
  <si>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</si>
  <si>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</si>
  <si>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</si>
  <si>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</si>
  <si>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</si>
  <si>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</si>
  <si>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</si>
  <si>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</si>
  <si>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</si>
  <si>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</si>
  <si>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</si>
  <si>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</si>
  <si>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</si>
  <si>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</si>
  <si>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</si>
  <si>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</si>
  <si>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</si>
  <si>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</si>
  <si>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</si>
  <si>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</si>
  <si>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</si>
  <si>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</si>
  <si>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</si>
  <si>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</si>
  <si>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</si>
  <si>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</si>
  <si>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</si>
  <si>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</si>
  <si>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</si>
  <si>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</si>
  <si>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</si>
  <si>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</si>
  <si>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</si>
  <si>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</si>
  <si>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</si>
  <si>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</si>
  <si>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</si>
  <si>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</si>
  <si>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</si>
  <si>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</si>
  <si>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</si>
  <si>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</si>
  <si>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</si>
  <si>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</si>
  <si>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</si>
  <si>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</si>
  <si>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</si>
  <si>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</si>
  <si>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</si>
  <si>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</si>
  <si>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</si>
  <si>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</si>
  <si>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</si>
  <si>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</si>
  <si>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</si>
  <si>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</si>
  <si>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</si>
  <si>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</si>
  <si>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</si>
  <si>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</si>
  <si>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</si>
  <si>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</si>
  <si>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</si>
  <si>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</si>
  <si>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</si>
  <si>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</si>
  <si>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</si>
  <si>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</si>
  <si>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</si>
  <si>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</si>
  <si>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</si>
  <si>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</si>
  <si>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</si>
  <si>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</si>
  <si>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</si>
  <si>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</si>
  <si>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</si>
  <si>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</si>
  <si>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</si>
  <si>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</si>
  <si>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</si>
  <si>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</si>
  <si>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</si>
  <si>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</si>
  <si>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</si>
  <si>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</si>
  <si>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</si>
  <si>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</si>
  <si>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</si>
  <si>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</si>
  <si>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</si>
  <si>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</si>
  <si>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</si>
  <si>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</si>
  <si>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</si>
  <si>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</si>
  <si>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</si>
  <si>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</si>
  <si>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</si>
  <si>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</si>
  <si>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</si>
  <si>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</si>
  <si>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</si>
  <si>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</si>
  <si>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</si>
  <si>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</si>
  <si>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</si>
  <si>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</si>
  <si>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</si>
  <si>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</si>
  <si>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</si>
  <si>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</si>
  <si>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</si>
  <si>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</si>
  <si>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</si>
  <si>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</si>
  <si>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</si>
  <si>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</si>
  <si>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</si>
  <si>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</si>
  <si>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</si>
  <si>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</si>
  <si>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</si>
  <si>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</si>
  <si>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</si>
  <si>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</si>
  <si>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</si>
  <si>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</si>
  <si>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</si>
  <si>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</si>
  <si>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</si>
  <si>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</si>
  <si>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</si>
  <si>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</si>
  <si>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</si>
  <si>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</si>
  <si>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</si>
  <si>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</si>
  <si>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</si>
  <si>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</si>
  <si>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</si>
  <si>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</si>
  <si>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</si>
  <si>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</si>
  <si>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</si>
  <si>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</si>
  <si>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</si>
  <si>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</si>
  <si>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</si>
  <si>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</si>
  <si>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</si>
  <si>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</si>
  <si>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</si>
  <si>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</si>
  <si>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</si>
  <si>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</si>
  <si>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</si>
  <si>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</si>
  <si>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</si>
  <si>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</si>
  <si>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</si>
  <si>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</si>
  <si>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</si>
  <si>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</si>
  <si>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</si>
  <si>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</si>
  <si>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</si>
  <si>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</si>
  <si>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</si>
  <si>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</si>
  <si>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</si>
  <si>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</si>
  <si>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</si>
  <si>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</si>
  <si>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</si>
  <si>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</si>
  <si>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</si>
  <si>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</si>
  <si>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</si>
  <si>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</si>
  <si>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</si>
  <si>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</si>
  <si>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</si>
  <si>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</si>
  <si>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</si>
  <si>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</si>
  <si>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</si>
  <si>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</si>
  <si>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</si>
  <si>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</si>
  <si>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</si>
  <si>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</si>
  <si>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</si>
  <si>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</si>
  <si>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</si>
  <si>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</si>
  <si>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</si>
  <si>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</si>
  <si>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</si>
  <si>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</si>
  <si>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</si>
  <si>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</si>
  <si>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</si>
  <si>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</si>
  <si>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</si>
  <si>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</si>
  <si>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</si>
  <si>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</si>
  <si>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</si>
  <si>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</si>
  <si>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</si>
  <si>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</si>
  <si>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</si>
  <si>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</si>
  <si>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</si>
  <si>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</si>
  <si>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</si>
  <si>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</si>
  <si>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</si>
  <si>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</si>
  <si>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</si>
  <si>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</si>
  <si>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</si>
  <si>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</si>
  <si>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</si>
  <si>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</si>
  <si>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</si>
  <si>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</si>
  <si>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</si>
  <si>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</si>
  <si>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</si>
  <si>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</si>
  <si>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</si>
  <si>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</si>
  <si>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</si>
  <si>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</si>
  <si>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</si>
  <si>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</si>
  <si>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</si>
  <si>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</si>
  <si>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</si>
  <si>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</si>
  <si>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</si>
  <si>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</si>
  <si>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</si>
  <si>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</si>
  <si>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</si>
  <si>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</si>
  <si>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</si>
  <si>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</si>
  <si>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</si>
  <si>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</si>
  <si>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</si>
  <si>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</si>
  <si>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</si>
  <si>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</si>
  <si>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</si>
  <si>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</si>
  <si>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</si>
  <si>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</si>
  <si>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</si>
  <si>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</si>
  <si>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</si>
  <si>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</si>
  <si>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</si>
  <si>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</si>
  <si>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</si>
  <si>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</si>
  <si>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</si>
  <si>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</si>
  <si>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</si>
  <si>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</si>
  <si>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</si>
  <si>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</si>
  <si>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</si>
  <si>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</si>
  <si>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</si>
  <si>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</si>
  <si>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</si>
  <si>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</si>
  <si>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</si>
  <si>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</si>
  <si>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</si>
  <si>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</si>
  <si>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</si>
  <si>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</si>
  <si>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</si>
  <si>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</si>
  <si>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</si>
  <si>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</si>
  <si>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</si>
  <si>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</si>
  <si>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</si>
  <si>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</si>
  <si>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</si>
  <si>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</si>
  <si>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</si>
  <si>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</si>
  <si>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</si>
  <si>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</si>
  <si>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</si>
  <si>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</si>
  <si>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</si>
  <si>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</si>
  <si>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</si>
  <si>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</si>
  <si>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</si>
  <si>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</si>
  <si>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</si>
  <si>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</si>
  <si>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</si>
  <si>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</si>
  <si>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</si>
  <si>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</si>
  <si>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</si>
  <si>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</si>
  <si>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</si>
  <si>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</si>
  <si>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</si>
  <si>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</si>
  <si>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</si>
  <si>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</si>
  <si>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</si>
  <si>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</si>
  <si>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</si>
  <si>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</si>
  <si>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</si>
  <si>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</si>
  <si>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</si>
  <si>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</si>
  <si>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</si>
  <si>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</si>
  <si>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</si>
  <si>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</si>
  <si>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</si>
  <si>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</si>
  <si>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</si>
  <si>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</si>
  <si>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</si>
  <si>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</si>
  <si>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</si>
  <si>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</si>
  <si>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</si>
  <si>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</si>
  <si>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</si>
  <si>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</si>
  <si>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</si>
  <si>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</si>
  <si>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</si>
  <si>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</si>
  <si>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</si>
  <si>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</si>
  <si>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</si>
  <si>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</si>
  <si>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</si>
  <si>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</si>
  <si>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</si>
  <si>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</si>
  <si>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</si>
  <si>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</si>
  <si>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</si>
  <si>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</si>
  <si>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</si>
  <si>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</si>
  <si>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</si>
  <si>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</si>
  <si>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</si>
  <si>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</si>
  <si>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</si>
  <si>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</si>
  <si>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</si>
  <si>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</si>
  <si>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</si>
  <si>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</si>
  <si>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</si>
  <si>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</si>
  <si>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</si>
  <si>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</si>
  <si>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</si>
  <si>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</si>
  <si>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</si>
  <si>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</si>
  <si>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</si>
  <si>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</si>
  <si>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</si>
  <si>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</si>
  <si>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</si>
  <si>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</si>
  <si>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</si>
  <si>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</si>
  <si>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</si>
  <si>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</si>
  <si>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</si>
  <si>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</si>
  <si>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</si>
  <si>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</si>
  <si>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</si>
  <si>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</si>
  <si>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</si>
  <si>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</si>
  <si>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</si>
  <si>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</si>
  <si>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</si>
  <si>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</si>
  <si>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</si>
  <si>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</si>
  <si>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</si>
  <si>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</si>
  <si>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</si>
  <si>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</si>
  <si>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</si>
  <si>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</si>
  <si>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</si>
  <si>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</si>
  <si>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</si>
  <si>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</si>
  <si>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</si>
  <si>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</si>
  <si>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</si>
  <si>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</si>
  <si>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</si>
  <si>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</si>
  <si>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</si>
  <si>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</si>
  <si>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</si>
  <si>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</si>
  <si>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</si>
  <si>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</si>
  <si>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</si>
  <si>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</si>
  <si>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</si>
  <si>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</si>
  <si>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</si>
  <si>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</si>
  <si>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</si>
  <si>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</si>
  <si>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</si>
  <si>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</si>
  <si>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</si>
  <si>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</si>
  <si>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</si>
  <si>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</si>
  <si>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</si>
  <si>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</si>
  <si>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</si>
  <si>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</si>
  <si>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</si>
  <si>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</si>
  <si>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</si>
  <si>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</si>
  <si>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</si>
  <si>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</si>
  <si>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</si>
  <si>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</si>
  <si>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</si>
  <si>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</si>
  <si>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</si>
  <si>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</si>
  <si>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</si>
  <si>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</si>
  <si>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</si>
  <si>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</si>
  <si>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</si>
  <si>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</si>
  <si>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</si>
  <si>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</si>
  <si>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</si>
  <si>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</si>
  <si>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</si>
  <si>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</si>
  <si>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</si>
  <si>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</si>
  <si>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</si>
  <si>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</si>
  <si>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</si>
  <si>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</si>
  <si>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</si>
  <si>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</si>
  <si>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</si>
  <si>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</si>
  <si>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</si>
  <si>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</si>
  <si>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</si>
  <si>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</si>
  <si>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</si>
  <si>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</si>
  <si>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</si>
  <si>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</si>
  <si>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</si>
  <si>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</si>
  <si>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</si>
  <si>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</si>
  <si>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</si>
  <si>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</si>
  <si>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</si>
  <si>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</si>
  <si>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</si>
  <si>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</si>
  <si>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</si>
  <si>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</si>
  <si>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</si>
  <si>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</si>
  <si>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</si>
  <si>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</si>
  <si>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</si>
  <si>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</si>
  <si>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</si>
  <si>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</si>
  <si>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</si>
  <si>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</si>
  <si>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</si>
  <si>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</si>
  <si>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</si>
  <si>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</si>
  <si>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</si>
  <si>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</si>
  <si>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</si>
  <si>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</si>
  <si>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</si>
  <si>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</si>
  <si>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</si>
  <si>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</si>
  <si>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</si>
  <si>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</si>
  <si>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</si>
  <si>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</si>
  <si>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</si>
  <si>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</si>
  <si>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</si>
  <si>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</si>
  <si>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</si>
  <si>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</si>
  <si>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</si>
  <si>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</si>
  <si>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</si>
  <si>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</si>
  <si>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</si>
  <si>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</si>
  <si>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</si>
  <si>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</si>
  <si>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</si>
  <si>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</si>
  <si>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</si>
  <si>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</si>
  <si>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</si>
  <si>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</si>
  <si>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</si>
  <si>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</si>
  <si>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</si>
  <si>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</si>
  <si>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</si>
  <si>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</si>
  <si>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</si>
  <si>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</si>
  <si>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</si>
  <si>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</si>
  <si>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</si>
  <si>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</si>
  <si>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</si>
  <si>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</si>
  <si>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</si>
  <si>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</si>
  <si>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</si>
  <si>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</si>
  <si>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</si>
  <si>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</si>
  <si>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</si>
  <si>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</si>
  <si>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</si>
  <si>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</si>
  <si>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</si>
  <si>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</si>
  <si>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</si>
  <si>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</si>
  <si>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</si>
  <si>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</si>
  <si>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</si>
  <si>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</si>
  <si>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</si>
  <si>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</si>
  <si>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</si>
  <si>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</si>
  <si>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</si>
  <si>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</si>
  <si>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</si>
  <si>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</si>
  <si>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</si>
  <si>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</si>
  <si>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</si>
  <si>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</si>
  <si>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</si>
  <si>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</si>
  <si>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</si>
  <si>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</si>
  <si>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</si>
  <si>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</si>
  <si>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</si>
  <si>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</si>
  <si>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</si>
  <si>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</si>
  <si>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</si>
  <si>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</si>
  <si>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</si>
  <si>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</si>
  <si>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</si>
  <si>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</si>
  <si>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</si>
  <si>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</si>
  <si>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</si>
  <si>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</si>
  <si>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</si>
  <si>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</si>
  <si>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</si>
  <si>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</si>
  <si>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</si>
  <si>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</si>
  <si>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</si>
  <si>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</si>
  <si>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</si>
  <si>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</si>
  <si>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</si>
  <si>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</si>
  <si>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</si>
  <si>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</si>
  <si>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</si>
  <si>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</si>
  <si>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</si>
  <si>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</si>
  <si>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</si>
  <si>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</si>
  <si>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</si>
  <si>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</si>
  <si>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</si>
  <si>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</si>
  <si>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</si>
  <si>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</si>
  <si>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</si>
  <si>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</si>
  <si>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</si>
  <si>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</si>
  <si>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</si>
  <si>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</si>
  <si>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</si>
  <si>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</si>
  <si>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</si>
  <si>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</si>
  <si>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</si>
  <si>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</si>
  <si>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</si>
  <si>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</si>
  <si>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</si>
  <si>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</si>
  <si>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</si>
  <si>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</si>
  <si>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</si>
  <si>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</si>
  <si>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</si>
  <si>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</si>
  <si>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</si>
  <si>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</si>
  <si>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</si>
  <si>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</si>
  <si>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</si>
  <si>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</si>
  <si>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</si>
  <si>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</si>
  <si>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</si>
  <si>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</si>
  <si>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</si>
  <si>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</si>
  <si>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</si>
  <si>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</si>
  <si>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</si>
  <si>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</si>
  <si>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</si>
  <si>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</si>
  <si>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</si>
  <si>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</si>
  <si>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</si>
  <si>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</si>
  <si>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</si>
  <si>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</si>
  <si>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</si>
  <si>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</si>
  <si>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</si>
  <si>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</si>
  <si>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</si>
  <si>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</si>
  <si>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</si>
  <si>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</si>
  <si>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</si>
  <si>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</si>
  <si>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</si>
  <si>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</si>
  <si>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</si>
  <si>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</si>
  <si>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</si>
  <si>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</si>
  <si>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</si>
  <si>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</si>
  <si>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</si>
  <si>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</si>
  <si>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</si>
  <si>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</si>
  <si>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</si>
  <si>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</si>
  <si>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</si>
  <si>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</si>
  <si>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</si>
  <si>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</si>
  <si>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</si>
  <si>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</si>
  <si>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</si>
  <si>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</si>
  <si>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</si>
  <si>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</si>
  <si>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</si>
  <si>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</si>
  <si>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</si>
  <si>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</si>
  <si>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</si>
  <si>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</si>
  <si>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</si>
  <si>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</si>
  <si>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</si>
  <si>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</si>
  <si>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</si>
  <si>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</si>
  <si>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</si>
  <si>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</si>
  <si>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</si>
  <si>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</si>
  <si>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</si>
  <si>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</si>
  <si>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</si>
  <si>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</si>
  <si>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</si>
  <si>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</si>
  <si>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</si>
  <si>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</si>
  <si>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</si>
  <si>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</si>
  <si>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</si>
  <si>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</si>
  <si>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</si>
  <si>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</si>
  <si>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</si>
  <si>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</si>
  <si>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</si>
  <si>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</si>
  <si>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</si>
  <si>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</si>
  <si>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</si>
  <si>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</si>
  <si>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</si>
  <si>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</si>
  <si>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</si>
  <si>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</si>
  <si>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</si>
  <si>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</si>
  <si>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</si>
  <si>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</si>
  <si>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</si>
  <si>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</si>
  <si>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</si>
  <si>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</si>
  <si>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</si>
  <si>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</si>
  <si>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</si>
  <si>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</si>
  <si>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</si>
  <si>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</si>
  <si>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</si>
  <si>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</si>
  <si>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</si>
  <si>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</si>
  <si>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</si>
  <si>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</si>
  <si>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</si>
  <si>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</si>
  <si>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</si>
  <si>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</si>
  <si>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</si>
  <si>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</si>
  <si>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</si>
  <si>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</si>
  <si>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</si>
  <si>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</si>
  <si>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</si>
  <si>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</si>
  <si>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</si>
  <si>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</si>
  <si>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</si>
  <si>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</si>
  <si>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</si>
  <si>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</si>
  <si>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</si>
  <si>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</si>
  <si>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</si>
  <si>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</si>
  <si>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</si>
  <si>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</si>
  <si>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</si>
  <si>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</si>
  <si>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</si>
  <si>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</si>
  <si>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</si>
  <si>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</si>
  <si>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</si>
  <si>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</si>
  <si>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</si>
  <si>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</si>
  <si>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</si>
  <si>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</si>
  <si>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</si>
  <si>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</si>
  <si>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</si>
  <si>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</si>
  <si>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</si>
  <si>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</si>
  <si>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</si>
  <si>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</si>
  <si>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</si>
  <si>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</si>
  <si>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</si>
  <si>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</si>
  <si>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</si>
  <si>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</si>
  <si>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</si>
  <si>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</si>
  <si>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</si>
  <si>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</si>
  <si>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</si>
  <si>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</si>
  <si>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</si>
  <si>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</si>
  <si>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</si>
  <si>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</si>
  <si>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</si>
  <si>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</si>
  <si>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</si>
  <si>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</si>
  <si>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</si>
  <si>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</si>
  <si>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</si>
  <si>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</si>
  <si>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</si>
  <si>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</si>
  <si>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</si>
  <si>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</si>
  <si>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</si>
  <si>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</si>
  <si>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</si>
  <si>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</si>
  <si>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</si>
  <si>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</si>
  <si>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</si>
  <si>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</si>
  <si>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</si>
  <si>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</si>
  <si>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</si>
  <si>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</si>
  <si>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</si>
  <si>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</si>
  <si>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</si>
  <si>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</si>
  <si>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</si>
  <si>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</si>
  <si>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</si>
  <si>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</si>
  <si>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</si>
  <si>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</si>
  <si>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</si>
  <si>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</si>
  <si>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</si>
  <si>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</si>
  <si>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</si>
  <si>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</si>
  <si>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</si>
  <si>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</si>
  <si>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</si>
  <si>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</si>
  <si>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</si>
  <si>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</si>
  <si>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</si>
  <si>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</si>
  <si>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</si>
  <si>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</si>
  <si>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</si>
  <si>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</si>
  <si>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</si>
  <si>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</si>
  <si>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</si>
  <si>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</si>
  <si>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</si>
  <si>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</si>
  <si>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</si>
  <si>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</si>
  <si>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</si>
  <si>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</si>
  <si>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</si>
  <si>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</si>
  <si>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</si>
  <si>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</si>
  <si>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</si>
  <si>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</si>
  <si>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</si>
  <si>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</si>
  <si>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</si>
  <si>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</si>
  <si>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</si>
  <si>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</si>
  <si>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</si>
  <si>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</si>
  <si>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</si>
  <si>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</si>
  <si>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</si>
  <si>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</si>
  <si>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</si>
  <si>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</si>
  <si>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</si>
  <si>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</si>
  <si>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</si>
  <si>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</si>
  <si>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</si>
  <si>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</si>
  <si>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</si>
  <si>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</si>
  <si>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</si>
  <si>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</si>
  <si>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</si>
  <si>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</si>
  <si>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</si>
  <si>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</si>
  <si>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</si>
  <si>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</si>
  <si>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</si>
  <si>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</si>
  <si>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</si>
  <si>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</si>
  <si>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</si>
  <si>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</si>
  <si>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</si>
  <si>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</si>
  <si>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</si>
  <si>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</si>
  <si>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</si>
  <si>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</si>
  <si>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</si>
  <si>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</si>
  <si>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</si>
  <si>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</si>
  <si>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</si>
  <si>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</si>
  <si>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</si>
  <si>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</si>
  <si>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</si>
  <si>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</si>
  <si>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</si>
  <si>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</si>
  <si>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</si>
  <si>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</si>
  <si>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</si>
  <si>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</si>
  <si>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</si>
  <si>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</si>
  <si>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</si>
  <si>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</si>
  <si>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</si>
  <si>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</si>
  <si>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</si>
  <si>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</si>
  <si>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</si>
  <si>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</si>
  <si>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</si>
  <si>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</si>
  <si>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</si>
  <si>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</si>
  <si>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</si>
  <si>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</si>
  <si>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</si>
  <si>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</si>
  <si>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</si>
  <si>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</si>
  <si>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</si>
  <si>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</si>
  <si>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</si>
  <si>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</si>
  <si>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</si>
  <si>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</si>
  <si>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</si>
  <si>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</si>
  <si>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</si>
  <si>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</si>
  <si>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</si>
  <si>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</si>
  <si>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</si>
  <si>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</si>
  <si>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</si>
  <si>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</si>
  <si>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</si>
  <si>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</si>
  <si>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</si>
  <si>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</si>
  <si>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</si>
  <si>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</si>
  <si>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</si>
  <si>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</si>
  <si>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</si>
  <si>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</si>
  <si>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</si>
  <si>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</si>
  <si>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</si>
  <si>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</si>
  <si>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</si>
  <si>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</si>
  <si>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</si>
  <si>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</si>
  <si>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</si>
  <si>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</si>
  <si>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</si>
  <si>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</si>
  <si>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</si>
  <si>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</si>
  <si>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</si>
  <si>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</si>
  <si>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</si>
  <si>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</si>
  <si>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</si>
  <si>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</si>
  <si>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</si>
  <si>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</si>
  <si>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</si>
  <si>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</si>
  <si>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</si>
  <si>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</si>
  <si>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</si>
  <si>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</si>
  <si>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</si>
  <si>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</si>
  <si>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</si>
  <si>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</si>
  <si>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</si>
  <si>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</si>
  <si>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</si>
  <si>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</si>
  <si>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</si>
  <si>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</si>
  <si>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</si>
  <si>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</si>
  <si>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</si>
  <si>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</si>
  <si>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</si>
  <si>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</si>
  <si>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</si>
  <si>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</si>
  <si>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</si>
  <si>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</si>
  <si>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</si>
  <si>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</si>
  <si>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</si>
  <si>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</si>
  <si>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</si>
  <si>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</si>
  <si>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</si>
  <si>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</si>
  <si>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</si>
  <si>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</si>
  <si>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</si>
  <si>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</si>
  <si>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</si>
  <si>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</si>
  <si>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</si>
  <si>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</si>
  <si>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</si>
  <si>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</si>
  <si>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</si>
  <si>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</si>
  <si>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</si>
  <si>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</si>
  <si>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</si>
  <si>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</si>
  <si>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</si>
  <si>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</si>
  <si>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</si>
  <si>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</si>
  <si>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</si>
  <si>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</si>
  <si>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</si>
  <si>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</si>
  <si>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</si>
  <si>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</si>
  <si>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</si>
  <si>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</si>
  <si>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</si>
  <si>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</si>
  <si>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</si>
  <si>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</si>
  <si>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</si>
  <si>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</si>
  <si>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</si>
  <si>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</si>
  <si>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</si>
  <si>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</si>
  <si>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</si>
  <si>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</si>
  <si>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</si>
  <si>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</si>
  <si>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</si>
  <si>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</si>
  <si>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</si>
  <si>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</si>
  <si>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</si>
  <si>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</si>
  <si>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</si>
  <si>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</si>
  <si>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</si>
  <si>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</si>
  <si>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</si>
  <si>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</si>
  <si>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</si>
  <si>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</si>
  <si>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</si>
  <si>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</si>
  <si>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</si>
  <si>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</si>
  <si>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</si>
  <si>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</si>
  <si>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</si>
  <si>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</si>
  <si>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</si>
  <si>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</si>
  <si>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</si>
  <si>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</si>
  <si>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</si>
  <si>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</si>
  <si>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</si>
  <si>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</si>
  <si>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</si>
  <si>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</si>
  <si>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</si>
  <si>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</si>
  <si>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</si>
  <si>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</si>
  <si>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</si>
  <si>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</si>
  <si>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</si>
  <si>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</si>
  <si>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</si>
  <si>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</si>
  <si>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</si>
  <si>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</si>
  <si>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</si>
  <si>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</si>
  <si>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</si>
  <si>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</si>
  <si>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</si>
  <si>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</si>
  <si>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</si>
  <si>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</si>
  <si>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</si>
  <si>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</si>
  <si>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</si>
  <si>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</si>
  <si>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</si>
  <si>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</si>
  <si>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</si>
  <si>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</si>
  <si>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</si>
  <si>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</si>
  <si>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</si>
  <si>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</si>
  <si>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</si>
  <si>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</si>
  <si>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</si>
  <si>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</si>
  <si>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</si>
  <si>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</si>
  <si>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</si>
  <si>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</si>
  <si>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</si>
  <si>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</si>
  <si>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</si>
  <si>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</si>
  <si>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</si>
  <si>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</si>
  <si>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</si>
  <si>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</si>
  <si>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</si>
  <si>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</si>
  <si>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</si>
  <si>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</si>
  <si>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</si>
  <si>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</si>
  <si>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</si>
  <si>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</si>
  <si>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</si>
  <si>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</si>
  <si>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</si>
  <si>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</si>
  <si>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</si>
  <si>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</si>
  <si>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</si>
  <si>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</si>
  <si>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</si>
  <si>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</si>
  <si>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</si>
  <si>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</si>
  <si>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</si>
  <si>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</si>
  <si>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</si>
  <si>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</si>
  <si>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</si>
  <si>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</si>
  <si>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</si>
  <si>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</si>
  <si>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</si>
  <si>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</si>
  <si>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</si>
  <si>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</si>
  <si>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</si>
  <si>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</si>
  <si>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</si>
  <si>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</si>
  <si>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</si>
  <si>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</si>
  <si>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</si>
  <si>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</si>
  <si>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</si>
  <si>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</si>
  <si>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</si>
  <si>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</si>
  <si>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</si>
  <si>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</si>
  <si>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</si>
  <si>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</si>
  <si>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</si>
  <si>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</si>
  <si>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</si>
  <si>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</si>
  <si>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</si>
  <si>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</si>
  <si>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</si>
  <si>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</si>
  <si>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</si>
  <si>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</si>
  <si>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</si>
  <si>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</si>
  <si>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</si>
  <si>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</si>
  <si>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</si>
  <si>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</si>
  <si>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</si>
  <si>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</si>
  <si>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</si>
  <si>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</si>
  <si>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</si>
  <si>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</si>
  <si>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</si>
  <si>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</si>
  <si>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</si>
  <si>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</si>
  <si>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</si>
  <si>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</si>
  <si>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</si>
  <si>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</si>
  <si>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</si>
  <si>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</si>
  <si>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</si>
  <si>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</si>
  <si>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</si>
  <si>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</si>
  <si>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</si>
  <si>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</si>
  <si>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</si>
  <si>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</si>
  <si>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</si>
  <si>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</si>
  <si>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</si>
  <si>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</si>
  <si>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</si>
  <si>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</si>
  <si>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</si>
  <si>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</si>
  <si>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</si>
  <si>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</si>
  <si>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</si>
  <si>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</si>
  <si>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</si>
  <si>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</si>
  <si>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</si>
  <si>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</si>
  <si>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</si>
  <si>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</si>
  <si>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</si>
  <si>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</si>
  <si>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</si>
  <si>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</si>
  <si>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</si>
  <si>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</si>
  <si>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</si>
  <si>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</si>
  <si>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</si>
  <si>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</si>
  <si>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</si>
  <si>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</si>
  <si>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</si>
  <si>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</si>
  <si>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</si>
  <si>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</si>
  <si>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</si>
  <si>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</si>
  <si>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</si>
  <si>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</si>
  <si>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</si>
  <si>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</si>
  <si>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</si>
  <si>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</si>
  <si>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</si>
  <si>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</si>
  <si>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</si>
  <si>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</si>
  <si>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</si>
  <si>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</si>
  <si>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</si>
  <si>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</si>
  <si>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</si>
  <si>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</si>
  <si>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</si>
  <si>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</si>
  <si>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</si>
  <si>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</si>
  <si>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</si>
  <si>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</si>
  <si>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</si>
  <si>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</si>
  <si>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</si>
  <si>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</si>
  <si>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</si>
  <si>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</si>
  <si>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</si>
  <si>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</si>
  <si>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</si>
  <si>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</si>
  <si>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</si>
  <si>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</si>
  <si>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</si>
  <si>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</si>
  <si>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</si>
  <si>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</si>
  <si>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</si>
  <si>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</si>
  <si>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</si>
  <si>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</si>
  <si>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</si>
  <si>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</si>
  <si>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</si>
  <si>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</si>
  <si>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</si>
  <si>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</si>
  <si>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</si>
  <si>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</si>
  <si>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</si>
  <si>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</si>
  <si>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</si>
  <si>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</si>
  <si>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</si>
  <si>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</si>
  <si>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</si>
  <si>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</si>
  <si>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</si>
  <si>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</si>
  <si>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</si>
  <si>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</si>
  <si>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</si>
  <si>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</si>
  <si>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</si>
  <si>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</si>
  <si>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</si>
  <si>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</si>
  <si>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</si>
  <si>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</si>
  <si>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</si>
  <si>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</si>
  <si>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</si>
  <si>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</si>
  <si>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</si>
  <si>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</si>
  <si>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</si>
  <si>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</si>
  <si>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</si>
  <si>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</si>
  <si>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</si>
  <si>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</si>
  <si>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</si>
  <si>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</si>
  <si>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</si>
  <si>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</si>
  <si>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</si>
  <si>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</si>
  <si>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</si>
  <si>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</si>
  <si>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</si>
  <si>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</si>
  <si>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</si>
  <si>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</si>
  <si>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</si>
  <si>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</si>
  <si>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</si>
  <si>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</si>
  <si>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</si>
  <si>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</si>
  <si>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</si>
  <si>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</si>
  <si>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</si>
  <si>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</si>
  <si>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</si>
  <si>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</si>
  <si>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</si>
  <si>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</si>
  <si>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</si>
  <si>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</si>
  <si>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</si>
  <si>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</si>
  <si>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</si>
  <si>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</si>
  <si>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</si>
  <si>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</si>
  <si>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</si>
  <si>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</si>
  <si>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</si>
  <si>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</si>
  <si>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</si>
  <si>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</si>
  <si>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</si>
  <si>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</si>
  <si>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</si>
  <si>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</si>
  <si>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</si>
  <si>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</si>
  <si>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</si>
  <si>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</si>
  <si>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</si>
  <si>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</si>
  <si>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</si>
  <si>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</si>
  <si>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</si>
  <si>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</si>
  <si>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</si>
  <si>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</si>
  <si>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</si>
  <si>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</si>
  <si>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</si>
  <si>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</si>
  <si>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</si>
  <si>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</si>
  <si>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</si>
  <si>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</si>
  <si>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</si>
  <si>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</si>
  <si>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</si>
  <si>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</si>
  <si>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</si>
  <si>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</si>
  <si>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</si>
  <si>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</si>
  <si>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</si>
  <si>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</si>
  <si>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</si>
  <si>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</si>
  <si>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</si>
  <si>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</si>
  <si>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</si>
  <si>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</si>
  <si>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</si>
  <si>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</si>
  <si>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</si>
  <si>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</si>
  <si>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</si>
  <si>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</si>
  <si>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</si>
  <si>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</si>
  <si>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</si>
  <si>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</si>
  <si>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</si>
  <si>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</si>
  <si>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</si>
  <si>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</si>
  <si>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</si>
  <si>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</si>
  <si>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</si>
  <si>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</si>
  <si>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</si>
  <si>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</si>
  <si>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</si>
  <si>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</si>
  <si>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</si>
  <si>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</si>
  <si>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</si>
  <si>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</si>
  <si>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</si>
  <si>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</si>
  <si>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</si>
  <si>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</si>
  <si>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</si>
  <si>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</si>
  <si>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</si>
  <si>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</si>
  <si>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</si>
  <si>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</si>
  <si>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</si>
  <si>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</si>
  <si>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</si>
  <si>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</si>
  <si>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</si>
  <si>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</si>
  <si>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</si>
  <si>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</si>
  <si>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</si>
  <si>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</si>
  <si>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</si>
  <si>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</si>
  <si>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</si>
  <si>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</si>
  <si>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</si>
  <si>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</si>
  <si>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</si>
  <si>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</si>
  <si>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</si>
  <si>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</si>
  <si>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</si>
  <si>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</si>
  <si>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</si>
  <si>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</si>
  <si>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</si>
  <si>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</si>
  <si>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</si>
  <si>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</si>
  <si>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</si>
  <si>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</si>
  <si>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</si>
  <si>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</si>
  <si>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</si>
  <si>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</si>
  <si>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</si>
  <si>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</si>
  <si>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</si>
  <si>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</si>
  <si>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</si>
  <si>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</si>
  <si>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</si>
  <si>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</si>
  <si>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</si>
  <si>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</si>
  <si>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</si>
  <si>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</si>
  <si>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</si>
  <si>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</si>
  <si>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</si>
  <si>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</si>
  <si>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</si>
  <si>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</si>
  <si>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</si>
  <si>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</si>
  <si>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</si>
  <si>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</si>
  <si>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</si>
  <si>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</si>
  <si>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</si>
  <si>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</si>
  <si>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</si>
  <si>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</si>
  <si>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</si>
  <si>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</si>
  <si>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</si>
  <si>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</si>
  <si>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</si>
  <si>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</si>
  <si>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</si>
  <si>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</si>
  <si>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</si>
  <si>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</si>
  <si>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</si>
  <si>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</si>
  <si>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</si>
  <si>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</si>
  <si>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</si>
  <si>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</si>
  <si>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</si>
  <si>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</si>
  <si>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</si>
  <si>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</si>
  <si>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</si>
  <si>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</si>
  <si>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</si>
  <si>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</si>
  <si>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</si>
  <si>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</si>
  <si>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</si>
  <si>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</si>
  <si>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</si>
  <si>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</si>
  <si>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</si>
  <si>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</si>
  <si>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</si>
  <si>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</si>
  <si>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</si>
  <si>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</si>
  <si>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</si>
  <si>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</si>
  <si>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</si>
  <si>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</si>
  <si>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</si>
  <si>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</si>
  <si>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</si>
  <si>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</si>
  <si>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</si>
  <si>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</si>
  <si>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</si>
  <si>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</si>
  <si>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</si>
  <si>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</si>
  <si>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</si>
  <si>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</si>
  <si>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</si>
  <si>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</si>
  <si>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</si>
  <si>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</si>
  <si>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</si>
  <si>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</si>
  <si>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</si>
  <si>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</si>
  <si>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</si>
  <si>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</si>
  <si>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</si>
  <si>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</si>
  <si>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</si>
  <si>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</si>
  <si>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</si>
  <si>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</si>
  <si>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</si>
  <si>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</si>
  <si>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</si>
  <si>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</si>
  <si>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</si>
  <si>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</si>
  <si>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</si>
  <si>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</si>
  <si>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</si>
  <si>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</si>
  <si>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</si>
  <si>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</si>
  <si>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</si>
  <si>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</si>
  <si>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</si>
  <si>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</si>
  <si>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</si>
  <si>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</si>
  <si>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</si>
  <si>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</si>
  <si>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</si>
  <si>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</si>
  <si>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</si>
  <si>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</si>
  <si>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</si>
  <si>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</si>
  <si>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</si>
  <si>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</si>
  <si>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</si>
  <si>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</si>
  <si>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</si>
  <si>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</si>
  <si>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</si>
  <si>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</si>
  <si>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</si>
  <si>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</si>
  <si>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</si>
  <si>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</si>
  <si>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</si>
  <si>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</si>
  <si>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</si>
  <si>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</si>
  <si>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</si>
  <si>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</si>
  <si>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</si>
  <si>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</si>
  <si>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</si>
  <si>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</si>
  <si>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</si>
  <si>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</si>
  <si>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</si>
  <si>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</si>
  <si>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</si>
  <si>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</si>
  <si>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</si>
  <si>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</si>
  <si>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</si>
  <si>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</si>
  <si>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</si>
  <si>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</si>
  <si>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</si>
  <si>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</si>
  <si>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</si>
  <si>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</si>
  <si>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</si>
  <si>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</si>
  <si>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</si>
  <si>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</si>
  <si>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</si>
  <si>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</si>
  <si>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</si>
  <si>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</si>
  <si>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</si>
  <si>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</si>
  <si>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</si>
  <si>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</si>
  <si>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</si>
  <si>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</si>
  <si>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</si>
  <si>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</si>
  <si>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</si>
  <si>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</si>
  <si>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</si>
  <si>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</si>
  <si>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</si>
  <si>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</si>
  <si>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</si>
  <si>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</si>
  <si>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</si>
  <si>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</si>
  <si>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</si>
  <si>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</si>
  <si>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</si>
  <si>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</si>
  <si>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</si>
  <si>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</si>
  <si>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</si>
  <si>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</si>
  <si>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</si>
  <si>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</si>
  <si>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</si>
  <si>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</si>
  <si>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</si>
  <si>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</si>
  <si>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</si>
  <si>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</si>
  <si>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</si>
  <si>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</si>
  <si>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</si>
  <si>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</si>
  <si>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</si>
  <si>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</si>
  <si>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</si>
  <si>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</si>
  <si>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</si>
  <si>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</si>
  <si>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</si>
  <si>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</si>
  <si>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</si>
  <si>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</si>
  <si>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</si>
  <si>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</si>
  <si>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</si>
  <si>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</si>
  <si>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</si>
  <si>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</si>
  <si>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</si>
  <si>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</si>
  <si>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</si>
  <si>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</si>
  <si>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</si>
  <si>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</si>
  <si>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</si>
  <si>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</si>
  <si>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</si>
  <si>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</si>
  <si>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</si>
  <si>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</si>
  <si>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</si>
  <si>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</si>
  <si>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</si>
  <si>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</si>
  <si>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</si>
  <si>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</si>
  <si>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</si>
  <si>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</si>
  <si>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</si>
  <si>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</si>
  <si>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</si>
  <si>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</si>
  <si>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</si>
  <si>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</si>
  <si>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</si>
  <si>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</si>
  <si>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</si>
  <si>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</si>
  <si>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</si>
  <si>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</si>
  <si>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</si>
  <si>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</si>
  <si>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</si>
  <si>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</si>
  <si>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</si>
  <si>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</si>
  <si>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</si>
  <si>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</si>
  <si>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</si>
  <si>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</si>
  <si>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</si>
  <si>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</si>
  <si>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</si>
  <si>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</si>
  <si>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</si>
  <si>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</si>
  <si>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</si>
  <si>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</si>
  <si>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</si>
  <si>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</si>
  <si>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</si>
  <si>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</si>
  <si>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</si>
  <si>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</si>
  <si>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</si>
  <si>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</si>
  <si>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</si>
  <si>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</si>
  <si>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</si>
  <si>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</si>
  <si>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</si>
  <si>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</si>
  <si>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</si>
  <si>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</si>
  <si>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</si>
  <si>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</si>
  <si>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</si>
  <si>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</si>
  <si>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</si>
  <si>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</si>
  <si>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</si>
  <si>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</si>
  <si>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</si>
  <si>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</si>
  <si>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</si>
  <si>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</si>
  <si>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</si>
  <si>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</si>
  <si>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</si>
  <si>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</si>
  <si>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</si>
  <si>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</si>
  <si>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</si>
  <si>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</si>
  <si>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</si>
  <si>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</si>
  <si>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</si>
  <si>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</si>
  <si>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</si>
  <si>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</si>
  <si>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</si>
  <si>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</si>
  <si>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</si>
  <si>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</si>
  <si>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</si>
  <si>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</si>
  <si>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</si>
  <si>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</si>
  <si>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</si>
  <si>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</si>
  <si>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</si>
  <si>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</si>
  <si>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</si>
  <si>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</si>
  <si>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</si>
  <si>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</si>
  <si>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</si>
  <si>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</si>
  <si>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</si>
  <si>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</si>
  <si>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</si>
  <si>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</si>
  <si>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</si>
  <si>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</si>
  <si>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</si>
  <si>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</si>
  <si>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</si>
  <si>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</si>
  <si>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</si>
  <si>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</si>
  <si>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</si>
  <si>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</si>
  <si>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</si>
  <si>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</si>
  <si>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</si>
  <si>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</si>
  <si>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</si>
  <si>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</si>
  <si>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</si>
  <si>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</si>
  <si>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</si>
  <si>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</si>
  <si>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</si>
  <si>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</si>
  <si>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</si>
  <si>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</si>
  <si>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</si>
  <si>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</si>
  <si>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</si>
  <si>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</si>
  <si>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</si>
  <si>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</si>
  <si>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</si>
  <si>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</si>
  <si>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</si>
  <si>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</si>
  <si>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</si>
  <si>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</si>
  <si>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</si>
  <si>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</si>
  <si>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</si>
  <si>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</si>
  <si>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</si>
  <si>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</si>
  <si>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</si>
  <si>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</si>
  <si>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</si>
  <si>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</si>
  <si>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</si>
  <si>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</si>
  <si>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</si>
  <si>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</si>
  <si>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</si>
  <si>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</si>
  <si>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</si>
  <si>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</si>
  <si>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</si>
  <si>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</si>
  <si>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</si>
  <si>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</si>
  <si>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</si>
  <si>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</si>
  <si>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</si>
  <si>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</si>
  <si>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</si>
  <si>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</si>
  <si>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</si>
  <si>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</si>
  <si>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</si>
  <si>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</si>
  <si>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</si>
  <si>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</si>
  <si>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</si>
  <si>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</si>
  <si>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</si>
  <si>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</si>
  <si>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</si>
  <si>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</si>
  <si>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</si>
  <si>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</si>
  <si>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</si>
  <si>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</si>
  <si>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</si>
  <si>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</si>
  <si>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</si>
  <si>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</si>
  <si>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</si>
  <si>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</si>
  <si>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</si>
  <si>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</si>
  <si>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</si>
  <si>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</si>
  <si>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</si>
  <si>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</si>
  <si>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</si>
  <si>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</si>
  <si>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</si>
  <si>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</si>
  <si>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</si>
  <si>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</si>
  <si>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</si>
  <si>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</si>
  <si>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</si>
  <si>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</si>
  <si>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</si>
  <si>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</si>
  <si>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</si>
  <si>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</si>
  <si>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</si>
  <si>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</si>
  <si>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</si>
  <si>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</si>
  <si>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</si>
  <si>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</si>
  <si>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</si>
  <si>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</si>
  <si>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</si>
  <si>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</si>
  <si>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</si>
  <si>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</si>
  <si>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</si>
  <si>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</si>
  <si>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</si>
  <si>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</si>
  <si>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</si>
  <si>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</si>
  <si>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</si>
  <si>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</si>
  <si>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</si>
  <si>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</si>
  <si>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</si>
  <si>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</si>
  <si>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</si>
  <si>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</si>
  <si>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</si>
  <si>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</si>
  <si>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</si>
  <si>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</si>
  <si>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</si>
  <si>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</si>
  <si>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</si>
  <si>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</si>
  <si>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</si>
  <si>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</si>
  <si>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</si>
  <si>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</si>
  <si>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</si>
  <si>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</si>
  <si>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</si>
  <si>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</si>
  <si>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</si>
  <si>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</si>
  <si>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</si>
  <si>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</si>
  <si>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</si>
  <si>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</si>
  <si>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</si>
  <si>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</si>
  <si>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</si>
  <si>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</si>
  <si>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</si>
  <si>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</si>
  <si>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</si>
  <si>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</si>
  <si>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</si>
  <si>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</si>
  <si>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</si>
  <si>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</si>
  <si>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</si>
  <si>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</si>
  <si>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</si>
  <si>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</si>
  <si>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</si>
  <si>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</si>
  <si>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</si>
  <si>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</si>
  <si>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</si>
  <si>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</si>
  <si>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</si>
  <si>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</si>
  <si>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</si>
  <si>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</si>
  <si>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</si>
  <si>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</si>
  <si>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</si>
  <si>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</si>
  <si>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</si>
  <si>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</si>
  <si>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</si>
  <si>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</si>
  <si>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</si>
  <si>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</si>
  <si>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</si>
  <si>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</si>
  <si>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</si>
  <si>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</si>
  <si>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</si>
  <si>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</si>
  <si>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</si>
  <si>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</si>
  <si>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</si>
  <si>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</si>
  <si>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</si>
  <si>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</si>
  <si>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</si>
  <si>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</si>
  <si>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</si>
  <si>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</si>
  <si>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</si>
  <si>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</si>
  <si>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</si>
  <si>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</si>
  <si>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</si>
  <si>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</si>
  <si>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</si>
  <si>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</si>
  <si>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</si>
  <si>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</si>
  <si>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</si>
  <si>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</si>
  <si>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</si>
  <si>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</si>
  <si>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</si>
  <si>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</si>
  <si>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</si>
  <si>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</si>
  <si>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</si>
  <si>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</si>
  <si>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</si>
  <si>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</si>
  <si>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</si>
  <si>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</si>
  <si>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</si>
  <si>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</si>
  <si>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</si>
  <si>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</si>
  <si>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</si>
  <si>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</si>
  <si>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</si>
  <si>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</si>
  <si>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</si>
  <si>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</si>
  <si>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</si>
  <si>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</si>
  <si>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</si>
  <si>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</si>
  <si>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</si>
  <si>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</si>
  <si>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</si>
  <si>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</si>
  <si>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</si>
  <si>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</si>
  <si>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</si>
  <si>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</si>
  <si>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</si>
  <si>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</si>
  <si>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</si>
  <si>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</si>
  <si>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</si>
  <si>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</si>
  <si>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</si>
  <si>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</si>
  <si>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</si>
  <si>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</si>
  <si>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</si>
  <si>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</si>
  <si>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</si>
  <si>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</si>
  <si>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</si>
  <si>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</si>
  <si>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</si>
  <si>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</si>
  <si>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</si>
  <si>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</si>
  <si>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</si>
  <si>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</si>
  <si>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</si>
  <si>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</si>
  <si>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</si>
  <si>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</si>
  <si>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</si>
  <si>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</si>
  <si>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</si>
  <si>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</si>
  <si>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</si>
  <si>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</si>
  <si>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</si>
  <si>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</si>
  <si>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</si>
  <si>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</si>
  <si>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</si>
  <si>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</si>
  <si>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</si>
  <si>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</si>
  <si>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</si>
  <si>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</si>
  <si>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</si>
  <si>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</si>
  <si>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</si>
  <si>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</si>
  <si>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</si>
  <si>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</si>
  <si>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</si>
  <si>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</si>
  <si>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</si>
  <si>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</si>
  <si>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</si>
  <si>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</si>
  <si>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</si>
  <si>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</si>
  <si>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</si>
  <si>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</si>
  <si>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</si>
  <si>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</si>
  <si>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</si>
  <si>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</si>
  <si>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</si>
  <si>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</si>
  <si>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</si>
  <si>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</si>
  <si>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</si>
  <si>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</si>
  <si>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</si>
  <si>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</si>
  <si>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</si>
  <si>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</si>
  <si>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</si>
  <si>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</si>
  <si>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</si>
  <si>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</si>
  <si>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</si>
  <si>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</si>
  <si>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</si>
  <si>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</si>
  <si>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</si>
  <si>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</si>
  <si>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</si>
  <si>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</si>
  <si>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</si>
  <si>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</si>
  <si>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</si>
  <si>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</si>
  <si>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</si>
  <si>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</si>
  <si>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</si>
  <si>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</si>
  <si>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</si>
  <si>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</si>
  <si>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</si>
  <si>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</si>
  <si>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</si>
  <si>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</si>
  <si>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</si>
  <si>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</si>
  <si>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</si>
  <si>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</si>
  <si>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</si>
  <si>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</si>
  <si>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</si>
  <si>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</si>
  <si>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</si>
  <si>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</si>
  <si>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</si>
  <si>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</si>
  <si>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</si>
  <si>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</si>
  <si>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</si>
  <si>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</si>
  <si>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</si>
  <si>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</si>
  <si>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</si>
  <si>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</si>
  <si>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</si>
  <si>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</si>
  <si>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</si>
  <si>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</si>
  <si>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</si>
  <si>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</si>
  <si>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</si>
  <si>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</si>
  <si>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</si>
  <si>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</si>
  <si>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</si>
  <si>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</si>
  <si>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</si>
  <si>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</si>
  <si>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</si>
  <si>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</si>
  <si>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</si>
  <si>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</si>
  <si>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</si>
  <si>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</si>
  <si>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</si>
  <si>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</si>
  <si>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</si>
  <si>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</si>
  <si>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</si>
  <si>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</si>
  <si>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</si>
  <si>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</si>
  <si>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</si>
  <si>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</si>
  <si>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</si>
  <si>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</si>
  <si>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</si>
  <si>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</si>
  <si>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</si>
  <si>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</si>
  <si>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</si>
  <si>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</si>
  <si>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</si>
  <si>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</si>
  <si>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</si>
  <si>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</si>
  <si>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</si>
  <si>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</si>
  <si>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</si>
  <si>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</si>
  <si>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</si>
  <si>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</si>
  <si>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</si>
  <si>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</si>
  <si>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</si>
  <si>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</si>
  <si>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</si>
  <si>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</si>
  <si>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</si>
  <si>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</si>
  <si>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</si>
  <si>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</si>
  <si>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</si>
  <si>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</si>
  <si>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</si>
  <si>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</si>
  <si>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</si>
  <si>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</si>
  <si>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</si>
  <si>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</si>
  <si>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</si>
  <si>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</si>
  <si>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</si>
  <si>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</si>
  <si>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</si>
  <si>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</si>
  <si>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</si>
  <si>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</si>
  <si>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</si>
  <si>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</si>
  <si>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</si>
  <si>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</si>
  <si>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</si>
  <si>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</si>
  <si>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</si>
  <si>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</si>
  <si>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</si>
  <si>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</si>
  <si>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</si>
  <si>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</si>
  <si>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</si>
  <si>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</si>
  <si>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</si>
  <si>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</si>
  <si>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</si>
  <si>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</si>
  <si>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</si>
  <si>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</si>
  <si>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</si>
  <si>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</si>
  <si>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</si>
  <si>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</si>
  <si>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</si>
  <si>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</si>
  <si>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</si>
  <si>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</si>
  <si>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</si>
  <si>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</si>
  <si>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</si>
  <si>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</si>
  <si>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</si>
  <si>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</si>
  <si>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</si>
  <si>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</si>
  <si>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</si>
  <si>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</si>
  <si>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</si>
  <si>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</si>
  <si>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</si>
  <si>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</si>
  <si>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</si>
  <si>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</si>
  <si>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</si>
  <si>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</si>
  <si>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</si>
  <si>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</si>
  <si>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</si>
  <si>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</si>
  <si>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</si>
  <si>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</si>
  <si>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</si>
  <si>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</si>
  <si>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</si>
  <si>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</si>
  <si>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</si>
  <si>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</si>
  <si>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</si>
  <si>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</si>
  <si>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</si>
  <si>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</si>
  <si>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</si>
  <si>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</si>
  <si>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</si>
  <si>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</si>
  <si>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</si>
  <si>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</si>
  <si>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</si>
  <si>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</si>
  <si>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</si>
  <si>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</si>
  <si>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</si>
  <si>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</si>
  <si>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</si>
  <si>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</si>
  <si>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</si>
  <si>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</si>
  <si>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</si>
  <si>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</si>
  <si>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</si>
  <si>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</si>
  <si>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</si>
  <si>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</si>
  <si>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</si>
  <si>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</si>
  <si>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</si>
  <si>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</si>
  <si>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</si>
  <si>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</si>
  <si>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</si>
  <si>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</si>
  <si>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</si>
  <si>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</si>
  <si>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</si>
  <si>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</si>
  <si>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</si>
  <si>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</si>
  <si>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</si>
  <si>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</si>
  <si>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</si>
  <si>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</si>
  <si>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</si>
  <si>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</si>
  <si>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</si>
  <si>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</si>
  <si>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</si>
  <si>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</si>
  <si>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</si>
  <si>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</si>
  <si>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</si>
  <si>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</si>
  <si>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</si>
  <si>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</si>
  <si>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</si>
  <si>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</si>
  <si>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</si>
  <si>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</si>
  <si>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</si>
  <si>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</si>
  <si>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</si>
  <si>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</si>
  <si>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</si>
  <si>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</si>
  <si>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</si>
  <si>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</si>
  <si>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</si>
  <si>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</si>
  <si>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</si>
  <si>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</si>
  <si>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</si>
  <si>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</si>
  <si>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</si>
  <si>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</si>
  <si>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</si>
  <si>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</si>
  <si>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</si>
  <si>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</si>
  <si>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</si>
  <si>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</si>
  <si>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</si>
  <si>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</si>
  <si>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</si>
  <si>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</si>
  <si>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</si>
  <si>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</si>
  <si>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</si>
  <si>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</si>
  <si>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</si>
  <si>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</si>
  <si>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</si>
  <si>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</si>
  <si>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</si>
  <si>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</si>
  <si>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</si>
  <si>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</si>
  <si>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</si>
  <si>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</si>
  <si>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</si>
  <si>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</si>
  <si>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</si>
  <si>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</si>
  <si>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</si>
  <si>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</si>
  <si>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</si>
  <si>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</si>
  <si>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</si>
  <si>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</si>
  <si>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</si>
  <si>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</si>
  <si>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</si>
  <si>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</si>
  <si>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</si>
  <si>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</si>
  <si>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</si>
  <si>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</si>
  <si>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</si>
  <si>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</si>
  <si>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</si>
  <si>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</si>
  <si>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</si>
  <si>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</si>
  <si>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</si>
  <si>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</si>
  <si>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</si>
  <si>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</si>
  <si>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</si>
  <si>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</si>
  <si>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</si>
  <si>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</si>
  <si>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</si>
  <si>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</si>
  <si>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</si>
  <si>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</si>
  <si>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</si>
  <si>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</si>
  <si>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</si>
  <si>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</si>
  <si>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</si>
  <si>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</si>
  <si>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</si>
  <si>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</si>
  <si>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</si>
  <si>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</si>
  <si>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</si>
  <si>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</si>
  <si>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</si>
  <si>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</si>
  <si>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</si>
  <si>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</si>
  <si>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</si>
  <si>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</si>
  <si>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</si>
  <si>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</si>
  <si>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</si>
  <si>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</si>
  <si>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</si>
  <si>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</si>
  <si>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</si>
  <si>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</si>
  <si>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</si>
  <si>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</si>
  <si>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</si>
  <si>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</si>
  <si>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</si>
  <si>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</si>
  <si>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</si>
  <si>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</si>
  <si>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</si>
  <si>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</si>
  <si>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</si>
  <si>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</si>
  <si>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</si>
  <si>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</si>
  <si>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</si>
  <si>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</si>
  <si>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</si>
  <si>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</si>
  <si>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</si>
  <si>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</si>
  <si>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</si>
  <si>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</si>
  <si>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</si>
  <si>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</si>
  <si>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</si>
  <si>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</si>
  <si>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</si>
  <si>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</si>
  <si>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</si>
  <si>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</si>
  <si>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</si>
  <si>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</si>
  <si>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</si>
  <si>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</si>
  <si>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</si>
  <si>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</si>
  <si>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</si>
  <si>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</si>
  <si>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</si>
  <si>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</si>
  <si>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</si>
  <si>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</si>
  <si>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</si>
  <si>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</si>
  <si>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</si>
  <si>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</si>
  <si>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</si>
  <si>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</si>
  <si>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</si>
  <si>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</si>
  <si>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</si>
  <si>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</si>
  <si>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</si>
  <si>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</si>
  <si>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</si>
  <si>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</si>
  <si>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</si>
  <si>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</si>
  <si>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</si>
  <si>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</si>
  <si>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</si>
  <si>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</si>
  <si>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</si>
  <si>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</si>
  <si>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</si>
  <si>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</si>
  <si>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</si>
  <si>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</si>
  <si>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</si>
  <si>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</si>
  <si>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</si>
  <si>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</si>
  <si>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</si>
  <si>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</si>
  <si>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</si>
  <si>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</si>
  <si>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</si>
  <si>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</si>
  <si>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</si>
  <si>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</si>
  <si>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</si>
  <si>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</si>
  <si>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</si>
  <si>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</si>
  <si>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</si>
  <si>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</si>
  <si>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</si>
  <si>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</si>
  <si>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</si>
  <si>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</si>
  <si>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</si>
  <si>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</si>
  <si>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</si>
  <si>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</si>
  <si>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</si>
  <si>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</si>
  <si>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</si>
  <si>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</si>
  <si>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</si>
  <si>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</si>
  <si>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</si>
  <si>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</si>
  <si>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</si>
  <si>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</si>
  <si>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</si>
  <si>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</si>
  <si>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</si>
  <si>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</si>
  <si>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</si>
  <si>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</si>
  <si>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</si>
  <si>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</si>
  <si>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</si>
  <si>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</si>
  <si>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</si>
  <si>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</si>
  <si>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</si>
  <si>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</si>
  <si>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</si>
  <si>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</si>
  <si>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</si>
  <si>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</si>
  <si>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</si>
  <si>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</si>
  <si>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</si>
  <si>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</si>
  <si>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</si>
  <si>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</si>
  <si>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</si>
  <si>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</si>
  <si>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</si>
  <si>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</si>
  <si>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</si>
  <si>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</si>
  <si>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</si>
  <si>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</si>
  <si>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</si>
  <si>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</si>
  <si>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</si>
  <si>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</si>
  <si>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</si>
  <si>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</si>
  <si>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</si>
  <si>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</si>
  <si>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</si>
  <si>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</si>
  <si>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</si>
  <si>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</si>
  <si>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</si>
  <si>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</si>
  <si>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</si>
  <si>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</si>
  <si>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</si>
  <si>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</si>
  <si>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</si>
  <si>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</si>
  <si>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</si>
  <si>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</si>
  <si>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</si>
  <si>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</si>
  <si>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</si>
  <si>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</si>
  <si>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</si>
  <si>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</si>
  <si>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</si>
  <si>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</si>
  <si>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</si>
  <si>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</si>
  <si>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</si>
  <si>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</si>
  <si>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</si>
  <si>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</si>
  <si>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</si>
  <si>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</si>
  <si>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</si>
  <si>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</si>
  <si>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</si>
  <si>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</si>
  <si>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</si>
  <si>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</si>
  <si>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</si>
  <si>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</si>
  <si>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</si>
  <si>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</si>
  <si>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</si>
  <si>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</si>
  <si>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</si>
  <si>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</si>
  <si>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</si>
  <si>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</si>
  <si>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</si>
  <si>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</si>
  <si>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</si>
  <si>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</si>
  <si>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</si>
  <si>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</si>
  <si>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</si>
  <si>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</si>
  <si>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</si>
  <si>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</si>
  <si>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</si>
  <si>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</si>
  <si>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</si>
  <si>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</si>
  <si>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</si>
  <si>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</si>
  <si>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</si>
  <si>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</si>
  <si>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</si>
  <si>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</si>
  <si>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</si>
  <si>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</si>
  <si>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</si>
  <si>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</si>
  <si>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</si>
  <si>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</si>
  <si>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</si>
  <si>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</si>
  <si>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</si>
  <si>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</si>
  <si>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</si>
  <si>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</si>
  <si>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</si>
  <si>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</si>
  <si>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</si>
  <si>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</si>
  <si>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</si>
  <si>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</si>
  <si>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</si>
  <si>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</si>
  <si>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</si>
  <si>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</si>
  <si>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</si>
  <si>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</si>
  <si>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</si>
  <si>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</si>
  <si>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</si>
  <si>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</si>
  <si>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</si>
  <si>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</si>
  <si>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</si>
  <si>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</si>
  <si>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</si>
  <si>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</si>
  <si>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</si>
  <si>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</si>
  <si>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</si>
  <si>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</si>
  <si>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</si>
  <si>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</si>
  <si>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</si>
  <si>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</si>
  <si>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</si>
  <si>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</si>
  <si>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</si>
  <si>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</si>
  <si>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</si>
  <si>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</si>
  <si>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</si>
  <si>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</si>
  <si>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</si>
  <si>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</si>
  <si>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</si>
  <si>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</si>
  <si>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</si>
  <si>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</si>
  <si>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</si>
  <si>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</si>
  <si>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</si>
  <si>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</si>
  <si>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</si>
  <si>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</si>
  <si>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</si>
  <si>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</si>
  <si>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</si>
  <si>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</si>
  <si>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</si>
  <si>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</si>
  <si>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</si>
  <si>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</si>
  <si>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</si>
  <si>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</si>
  <si>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</si>
  <si>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</si>
  <si>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</si>
  <si>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</si>
  <si>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</si>
  <si>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</si>
  <si>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</si>
  <si>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</si>
  <si>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</si>
  <si>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</si>
  <si>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</si>
  <si>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</si>
  <si>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</si>
  <si>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</si>
  <si>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</si>
  <si>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</si>
  <si>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</si>
  <si>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</si>
  <si>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</si>
  <si>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</si>
  <si>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</si>
  <si>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</si>
  <si>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</si>
  <si>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</si>
  <si>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</si>
  <si>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</si>
  <si>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</si>
  <si>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</si>
  <si>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</si>
  <si>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</si>
  <si>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</si>
  <si>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</si>
  <si>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</si>
  <si>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</si>
  <si>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</si>
  <si>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</si>
  <si>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</si>
  <si>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</si>
  <si>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</si>
  <si>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</si>
  <si>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</si>
  <si>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</si>
  <si>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</si>
  <si>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</si>
  <si>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</si>
  <si>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</si>
  <si>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</si>
  <si>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</si>
  <si>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</si>
  <si>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</si>
  <si>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</si>
  <si>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</si>
  <si>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</si>
  <si>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</si>
  <si>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</si>
  <si>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</si>
  <si>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</si>
  <si>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</si>
  <si>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</si>
  <si>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</si>
  <si>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</si>
  <si>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</si>
  <si>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</si>
  <si>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</si>
  <si>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</si>
  <si>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</si>
  <si>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</si>
  <si>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</si>
  <si>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</si>
  <si>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</si>
  <si>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</si>
  <si>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</si>
  <si>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</si>
  <si>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</si>
  <si>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</si>
  <si>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</si>
  <si>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</si>
  <si>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</si>
  <si>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</si>
  <si>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</si>
  <si>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</si>
  <si>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</si>
  <si>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</si>
  <si>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</si>
  <si>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</si>
  <si>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</si>
  <si>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</si>
  <si>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</si>
  <si>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</si>
  <si>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</si>
  <si>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</si>
  <si>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</si>
  <si>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</si>
  <si>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</si>
  <si>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</si>
  <si>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</si>
  <si>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</si>
  <si>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</si>
  <si>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</si>
  <si>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</si>
  <si>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</si>
  <si>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</si>
  <si>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</si>
  <si>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</si>
  <si>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</si>
  <si>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</si>
  <si>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</si>
  <si>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</si>
  <si>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</si>
  <si>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</si>
  <si>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</si>
  <si>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</si>
  <si>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</si>
  <si>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</si>
  <si>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</si>
  <si>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</si>
  <si>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</si>
  <si>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</si>
  <si>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</si>
  <si>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</si>
  <si>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</si>
  <si>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</si>
  <si>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</si>
  <si>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</si>
  <si>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</si>
  <si>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</si>
  <si>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</si>
  <si>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</si>
  <si>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</si>
  <si>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</si>
  <si>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</si>
  <si>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</si>
  <si>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</si>
  <si>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</si>
  <si>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</si>
  <si>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</si>
  <si>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</si>
  <si>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</si>
  <si>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</si>
  <si>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</si>
  <si>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</si>
  <si>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</si>
  <si>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</si>
  <si>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</si>
  <si>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</si>
  <si>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</si>
  <si>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</si>
  <si>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</si>
  <si>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</si>
  <si>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</si>
  <si>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</si>
  <si>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</si>
  <si>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</si>
  <si>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</si>
  <si>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</si>
  <si>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</si>
  <si>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</si>
  <si>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</si>
  <si>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</si>
  <si>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</si>
  <si>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</si>
  <si>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</si>
  <si>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</si>
  <si>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</si>
  <si>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</si>
  <si>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</si>
  <si>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</si>
  <si>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</si>
  <si>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</si>
  <si>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</si>
  <si>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</si>
  <si>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</si>
  <si>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</si>
  <si>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</si>
  <si>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</si>
  <si>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</si>
  <si>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</si>
  <si>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</si>
  <si>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</si>
  <si>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</si>
  <si>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</si>
  <si>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</si>
  <si>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</si>
  <si>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</si>
  <si>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</si>
  <si>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</si>
  <si>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</si>
  <si>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</si>
  <si>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</si>
  <si>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</si>
  <si>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</si>
  <si>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</si>
  <si>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</si>
  <si>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</si>
  <si>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</si>
  <si>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</si>
  <si>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</si>
  <si>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</si>
  <si>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</si>
  <si>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</si>
  <si>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</si>
  <si>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</si>
  <si>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</si>
  <si>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</si>
  <si>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</si>
  <si>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</si>
  <si>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</si>
  <si>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</si>
  <si>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</si>
  <si>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</si>
  <si>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</si>
  <si>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</si>
  <si>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</si>
  <si>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</si>
  <si>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</si>
  <si>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</si>
  <si>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</si>
  <si>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</si>
  <si>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</si>
  <si>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</si>
  <si>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</si>
  <si>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</si>
  <si>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</si>
  <si>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</si>
  <si>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</si>
  <si>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</si>
  <si>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</si>
  <si>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</si>
  <si>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</si>
  <si>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</si>
  <si>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</si>
  <si>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</si>
  <si>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</si>
  <si>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</si>
  <si>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</si>
  <si>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</si>
  <si>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</si>
  <si>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</si>
  <si>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</si>
  <si>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</si>
  <si>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</si>
  <si>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</si>
  <si>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</si>
  <si>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</si>
  <si>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</si>
  <si>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</si>
  <si>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</si>
  <si>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</si>
  <si>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</si>
  <si>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</si>
  <si>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</si>
  <si>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</si>
  <si>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</si>
  <si>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</si>
  <si>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</si>
  <si>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</si>
  <si>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</si>
  <si>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</si>
  <si>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</si>
  <si>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</si>
  <si>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</si>
  <si>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</si>
  <si>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</si>
  <si>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</si>
  <si>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</si>
  <si>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</si>
  <si>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</si>
  <si>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</si>
  <si>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</si>
  <si>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</si>
  <si>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</si>
  <si>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</si>
  <si>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</si>
  <si>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</si>
  <si>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</si>
  <si>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</si>
  <si>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</si>
  <si>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</si>
  <si>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</si>
  <si>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</si>
  <si>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</si>
  <si>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</si>
  <si>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</si>
  <si>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</si>
  <si>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</si>
  <si>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</si>
  <si>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</si>
  <si>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</si>
  <si>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</si>
  <si>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</si>
  <si>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</si>
  <si>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</si>
  <si>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</si>
  <si>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</si>
  <si>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</si>
  <si>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</si>
  <si>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</si>
  <si>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</si>
  <si>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</si>
  <si>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</si>
  <si>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</si>
  <si>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</si>
  <si>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</si>
  <si>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</si>
  <si>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</si>
  <si>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</si>
  <si>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</si>
  <si>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</si>
  <si>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</si>
  <si>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</si>
  <si>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</si>
  <si>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</si>
  <si>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</si>
  <si>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</si>
  <si>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</si>
  <si>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</si>
  <si>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</si>
  <si>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</si>
  <si>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</si>
  <si>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</si>
  <si>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</si>
  <si>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</si>
  <si>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</si>
  <si>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</si>
  <si>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</si>
  <si>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</si>
  <si>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</si>
  <si>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</si>
  <si>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</si>
  <si>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</si>
  <si>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</si>
  <si>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</si>
  <si>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</si>
  <si>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</si>
  <si>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</si>
  <si>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</si>
  <si>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</si>
  <si>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</si>
  <si>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</si>
  <si>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</si>
  <si>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</si>
  <si>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</si>
  <si>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</si>
  <si>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</si>
  <si>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</si>
  <si>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</si>
  <si>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</si>
  <si>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</si>
  <si>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</si>
  <si>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</si>
  <si>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</si>
  <si>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</si>
  <si>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</si>
  <si>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</si>
  <si>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</si>
  <si>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</si>
  <si>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</si>
  <si>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</si>
  <si>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</si>
  <si>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</si>
  <si>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</si>
  <si>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</si>
  <si>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</si>
  <si>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</si>
  <si>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</si>
  <si>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</si>
  <si>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</si>
  <si>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</si>
  <si>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</si>
  <si>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</si>
  <si>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</si>
  <si>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</si>
  <si>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</si>
  <si>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</si>
  <si>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</si>
  <si>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</si>
  <si>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</si>
  <si>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</si>
  <si>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</si>
  <si>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</si>
  <si>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</si>
  <si>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</si>
  <si>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</si>
  <si>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</si>
  <si>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</si>
  <si>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</si>
  <si>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</si>
  <si>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</si>
  <si>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</si>
  <si>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</si>
  <si>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</si>
  <si>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</si>
  <si>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</si>
  <si>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</si>
  <si>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</si>
  <si>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</si>
  <si>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</si>
  <si>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</si>
  <si>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</si>
  <si>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</si>
  <si>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</si>
  <si>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</si>
  <si>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</si>
  <si>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</si>
  <si>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</si>
  <si>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</si>
  <si>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</si>
  <si>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</si>
  <si>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</si>
  <si>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</si>
  <si>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</si>
  <si>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</si>
  <si>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</si>
  <si>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</si>
  <si>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</si>
  <si>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</si>
  <si>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</si>
  <si>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</si>
  <si>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</si>
  <si>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</si>
  <si>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</si>
  <si>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</si>
  <si>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</si>
  <si>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</si>
  <si>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</si>
  <si>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</si>
  <si>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</si>
  <si>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</si>
  <si>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</si>
  <si>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</si>
  <si>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</si>
  <si>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</si>
  <si>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</si>
  <si>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</si>
  <si>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</si>
  <si>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</si>
  <si>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</si>
  <si>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</si>
  <si>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</si>
  <si>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</si>
  <si>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</si>
  <si>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</si>
  <si>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</si>
  <si>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</si>
  <si>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</si>
  <si>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</si>
  <si>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</si>
  <si>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</si>
  <si>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</si>
  <si>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</si>
  <si>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</si>
  <si>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</si>
  <si>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</si>
  <si>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</si>
  <si>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</si>
  <si>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</si>
  <si>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</si>
  <si>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</si>
  <si>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</si>
  <si>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</si>
  <si>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</si>
  <si>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</si>
  <si>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</si>
  <si>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</si>
  <si>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</si>
  <si>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</si>
  <si>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</si>
  <si>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</si>
  <si>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</si>
  <si>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</si>
  <si>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</si>
  <si>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</si>
  <si>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</si>
  <si>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</si>
  <si>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</si>
  <si>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</si>
  <si>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</si>
  <si>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</si>
  <si>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</si>
  <si>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</si>
  <si>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</si>
  <si>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</si>
  <si>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</si>
  <si>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</si>
  <si>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</si>
  <si>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</si>
  <si>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</si>
  <si>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</si>
  <si>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</si>
  <si>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</si>
  <si>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</si>
  <si>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</si>
  <si>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</si>
  <si>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</si>
  <si>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</si>
  <si>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</si>
  <si>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</si>
  <si>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</si>
  <si>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</si>
  <si>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</si>
  <si>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</si>
  <si>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</si>
  <si>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</si>
  <si>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</si>
  <si>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</si>
  <si>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</si>
  <si>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</si>
  <si>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</si>
  <si>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</si>
  <si>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</si>
  <si>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</si>
  <si>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</si>
  <si>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</si>
  <si>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</si>
  <si>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</si>
  <si>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</si>
  <si>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</si>
  <si>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</si>
  <si>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</si>
  <si>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</si>
  <si>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</si>
  <si>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</si>
  <si>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</si>
  <si>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</si>
  <si>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</si>
  <si>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</si>
  <si>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</si>
  <si>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</si>
  <si>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</si>
  <si>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</si>
  <si>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</si>
  <si>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</si>
  <si>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</si>
  <si>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</si>
  <si>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</si>
  <si>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</si>
  <si>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</si>
  <si>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</si>
  <si>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</si>
  <si>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</si>
  <si>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</si>
  <si>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</si>
  <si>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</si>
  <si>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</si>
  <si>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</si>
  <si>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</si>
  <si>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</si>
  <si>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</si>
  <si>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</si>
  <si>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</si>
  <si>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</si>
  <si>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</si>
  <si>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</si>
  <si>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</si>
  <si>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</si>
  <si>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</si>
  <si>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</si>
  <si>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</si>
  <si>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</si>
  <si>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</si>
  <si>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</si>
  <si>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</si>
  <si>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</si>
  <si>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</si>
  <si>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</si>
  <si>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</si>
  <si>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</si>
  <si>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</si>
  <si>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</si>
  <si>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</si>
  <si>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</si>
  <si>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</si>
  <si>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</si>
  <si>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</si>
  <si>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</si>
  <si>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</si>
  <si>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</si>
  <si>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</si>
  <si>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</si>
  <si>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</si>
  <si>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</si>
  <si>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</si>
  <si>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</si>
  <si>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</si>
  <si>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</si>
  <si>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</si>
  <si>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</si>
  <si>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</si>
  <si>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</si>
  <si>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</si>
  <si>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</si>
  <si>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</si>
  <si>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</si>
  <si>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</si>
  <si>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</si>
  <si>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</si>
  <si>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</si>
  <si>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</si>
  <si>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</si>
  <si>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</si>
  <si>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</si>
  <si>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</si>
  <si>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</si>
  <si>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</si>
  <si>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</si>
  <si>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</si>
  <si>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</si>
  <si>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</si>
  <si>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</si>
  <si>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</si>
  <si>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</si>
  <si>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</si>
  <si>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</si>
  <si>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</si>
  <si>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</si>
  <si>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</si>
  <si>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</si>
  <si>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</si>
  <si>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</si>
  <si>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</si>
  <si>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</si>
  <si>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</si>
  <si>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</si>
  <si>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</si>
  <si>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</si>
  <si>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</si>
  <si>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</si>
  <si>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</si>
  <si>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</si>
  <si>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</si>
  <si>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</si>
  <si>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</si>
  <si>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</si>
  <si>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</si>
  <si>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</si>
  <si>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</si>
  <si>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</si>
  <si>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</si>
  <si>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</si>
  <si>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</si>
  <si>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</si>
  <si>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</si>
  <si>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</si>
  <si>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</si>
  <si>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</si>
  <si>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</si>
  <si>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</si>
  <si>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</si>
  <si>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</si>
  <si>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</si>
  <si>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</si>
  <si>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</si>
  <si>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</si>
  <si>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</si>
  <si>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</si>
  <si>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</si>
  <si>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</si>
  <si>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</si>
  <si>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</si>
  <si>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</si>
  <si>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</si>
  <si>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</si>
  <si>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</si>
  <si>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</si>
  <si>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</si>
  <si>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</si>
  <si>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</si>
  <si>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</si>
  <si>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</si>
  <si>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</si>
  <si>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</si>
  <si>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</si>
  <si>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</si>
  <si>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</si>
  <si>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</si>
  <si>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</si>
  <si>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</si>
  <si>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</si>
  <si>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</si>
  <si>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</si>
  <si>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</si>
  <si>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</si>
  <si>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</si>
  <si>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</si>
  <si>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</si>
  <si>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</si>
  <si>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</si>
  <si>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</si>
  <si>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</si>
  <si>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</si>
  <si>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</si>
  <si>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</si>
  <si>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</si>
  <si>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</si>
  <si>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</si>
  <si>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</si>
  <si>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</si>
  <si>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</si>
  <si>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</si>
  <si>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</si>
  <si>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</si>
  <si>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</si>
  <si>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</si>
  <si>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</si>
  <si>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</si>
  <si>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</si>
  <si>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</si>
  <si>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</si>
  <si>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</si>
  <si>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</si>
  <si>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</si>
  <si>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</si>
  <si>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</si>
  <si>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</si>
  <si>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</si>
  <si>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</si>
  <si>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</si>
  <si>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</si>
  <si>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</si>
  <si>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</si>
  <si>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</si>
  <si>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</si>
  <si>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</si>
  <si>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</si>
  <si>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</si>
  <si>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</si>
  <si>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</si>
  <si>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</si>
  <si>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</si>
  <si>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</si>
  <si>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</si>
  <si>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</si>
  <si>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</si>
  <si>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</si>
  <si>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</si>
  <si>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</si>
  <si>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</si>
  <si>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</si>
  <si>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</si>
  <si>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</si>
  <si>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</si>
  <si>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</si>
  <si>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</si>
  <si>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</si>
  <si>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</si>
  <si>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</si>
  <si>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</si>
  <si>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</si>
  <si>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</si>
  <si>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</si>
  <si>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</si>
  <si>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</si>
  <si>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</si>
  <si>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</si>
  <si>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</si>
  <si>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</si>
  <si>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</si>
  <si>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</si>
  <si>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</si>
  <si>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</si>
  <si>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</si>
  <si>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</si>
  <si>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</si>
  <si>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</si>
  <si>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</si>
  <si>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</si>
  <si>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</si>
  <si>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</si>
  <si>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</si>
  <si>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</si>
  <si>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</si>
  <si>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</si>
  <si>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</si>
  <si>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</si>
  <si>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</si>
  <si>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</si>
  <si>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</si>
  <si>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</si>
  <si>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</si>
  <si>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</si>
  <si>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</si>
  <si>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</si>
  <si>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</si>
  <si>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</si>
  <si>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</si>
  <si>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</si>
  <si>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</si>
  <si>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</si>
  <si>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</si>
  <si>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</si>
  <si>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</si>
  <si>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</si>
  <si>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</si>
  <si>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</si>
  <si>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</si>
  <si>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</si>
  <si>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</si>
  <si>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</si>
  <si>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</si>
  <si>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</si>
  <si>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</si>
  <si>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</si>
  <si>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</si>
  <si>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</si>
  <si>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</si>
  <si>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</si>
  <si>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</si>
  <si>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</si>
  <si>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</si>
  <si>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</si>
  <si>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</si>
  <si>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</si>
  <si>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</si>
  <si>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</si>
  <si>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</si>
  <si>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</si>
  <si>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</si>
  <si>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</si>
  <si>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</si>
  <si>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</si>
  <si>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</si>
  <si>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</si>
  <si>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</si>
  <si>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</si>
  <si>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</si>
  <si>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</si>
  <si>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</si>
  <si>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</si>
  <si>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</si>
  <si>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</si>
  <si>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</si>
  <si>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</si>
  <si>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</si>
  <si>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</si>
  <si>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</si>
  <si>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</si>
  <si>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</si>
  <si>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</si>
  <si>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</si>
  <si>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</si>
  <si>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</si>
  <si>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</si>
  <si>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</si>
  <si>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</si>
  <si>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</si>
  <si>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</si>
  <si>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</si>
  <si>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</si>
  <si>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</si>
  <si>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</si>
  <si>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</si>
  <si>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</si>
  <si>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</si>
  <si>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</si>
  <si>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</si>
  <si>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</si>
  <si>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</si>
  <si>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</si>
  <si>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</si>
  <si>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</si>
  <si>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</si>
  <si>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</si>
  <si>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</si>
  <si>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</si>
  <si>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</si>
  <si>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</si>
  <si>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</si>
  <si>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</si>
  <si>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</si>
  <si>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</si>
  <si>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</si>
  <si>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</si>
  <si>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</si>
  <si>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</si>
  <si>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</si>
  <si>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</si>
  <si>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</si>
  <si>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</si>
  <si>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</si>
  <si>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</si>
  <si>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</si>
  <si>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</si>
  <si>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</si>
  <si>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</si>
  <si>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</si>
  <si>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</si>
  <si>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</si>
  <si>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</si>
  <si>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</si>
  <si>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</si>
  <si>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</si>
  <si>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</si>
  <si>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</si>
  <si>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</si>
  <si>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</si>
  <si>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</si>
  <si>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</si>
  <si>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</si>
  <si>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</si>
  <si>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</si>
  <si>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</si>
  <si>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</si>
  <si>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</si>
  <si>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</si>
  <si>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</si>
  <si>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</si>
  <si>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</si>
  <si>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</si>
  <si>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</si>
  <si>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</si>
  <si>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</si>
  <si>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</si>
  <si>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</si>
  <si>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</si>
  <si>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</si>
  <si>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</si>
  <si>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</si>
  <si>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</si>
  <si>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</si>
  <si>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</si>
  <si>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</si>
  <si>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</si>
  <si>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</si>
  <si>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</si>
  <si>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</si>
  <si>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</si>
  <si>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</si>
  <si>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</si>
  <si>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</si>
  <si>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</si>
  <si>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</si>
  <si>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</si>
  <si>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</si>
  <si>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</si>
  <si>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</si>
  <si>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</si>
  <si>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</si>
  <si>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</si>
  <si>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</si>
  <si>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</si>
  <si>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</si>
  <si>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</si>
  <si>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</si>
  <si>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</si>
  <si>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</si>
  <si>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</si>
  <si>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</si>
  <si>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</si>
  <si>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</si>
  <si>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</si>
  <si>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</si>
  <si>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</si>
  <si>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</si>
  <si>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</si>
  <si>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</si>
  <si>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</si>
  <si>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</si>
  <si>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</si>
  <si>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</si>
  <si>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</si>
  <si>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</si>
  <si>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</si>
  <si>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</si>
  <si>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</si>
  <si>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</si>
  <si>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</si>
  <si>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</si>
  <si>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</si>
  <si>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</si>
  <si>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</si>
  <si>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</si>
  <si>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</si>
  <si>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</si>
  <si>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</si>
  <si>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</si>
  <si>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</si>
  <si>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</si>
  <si>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</si>
  <si>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</si>
  <si>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</si>
  <si>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</si>
  <si>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</si>
  <si>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</si>
  <si>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</si>
  <si>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</si>
  <si>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</si>
  <si>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</si>
  <si>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</si>
  <si>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</si>
  <si>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</si>
  <si>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</si>
  <si>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</si>
  <si>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</si>
  <si>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</si>
  <si>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</si>
  <si>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</si>
  <si>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</si>
  <si>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</si>
  <si>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</si>
  <si>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</si>
  <si>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</si>
  <si>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</si>
  <si>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</si>
  <si>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</si>
  <si>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</si>
  <si>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</si>
  <si>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</si>
  <si>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</si>
  <si>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</si>
  <si>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</si>
  <si>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</si>
  <si>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</si>
  <si>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</si>
  <si>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</si>
  <si>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</si>
  <si>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</si>
  <si>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</si>
  <si>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</si>
  <si>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</si>
  <si>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</si>
  <si>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</si>
  <si>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</si>
  <si>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</si>
  <si>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</si>
  <si>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</si>
  <si>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</si>
  <si>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</si>
  <si>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</si>
  <si>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</si>
  <si>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</si>
  <si>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</si>
  <si>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</si>
  <si>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</si>
  <si>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</si>
  <si>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</si>
  <si>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</si>
  <si>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</si>
  <si>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</si>
  <si>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</si>
  <si>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</si>
  <si>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</si>
  <si>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</si>
  <si>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</si>
  <si>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</si>
  <si>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</si>
  <si>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</si>
  <si>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</si>
  <si>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</si>
  <si>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</si>
  <si>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</si>
  <si>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</si>
  <si>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</si>
  <si>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</si>
  <si>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</si>
  <si>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</si>
  <si>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</si>
  <si>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</si>
  <si>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</si>
  <si>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</si>
  <si>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</si>
  <si>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</si>
  <si>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</si>
  <si>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</si>
  <si>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</si>
  <si>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</si>
  <si>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</si>
  <si>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</si>
  <si>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</si>
  <si>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</si>
  <si>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</si>
  <si>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</si>
  <si>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</si>
  <si>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</si>
  <si>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</si>
  <si>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</si>
  <si>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</si>
  <si>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</si>
  <si>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</si>
  <si>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</si>
  <si>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</si>
  <si>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</si>
  <si>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</si>
  <si>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</si>
  <si>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</si>
  <si>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</si>
  <si>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</si>
  <si>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</si>
  <si>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</si>
  <si>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</si>
  <si>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</si>
  <si>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</si>
  <si>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</si>
  <si>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</si>
  <si>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</si>
  <si>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</si>
  <si>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</si>
  <si>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</si>
  <si>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</si>
  <si>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</si>
  <si>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</si>
  <si>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</si>
  <si>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</si>
  <si>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</si>
  <si>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</si>
  <si>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</si>
  <si>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</si>
  <si>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</si>
  <si>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</si>
  <si>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</si>
  <si>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</si>
  <si>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</si>
  <si>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</si>
  <si>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</si>
  <si>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</si>
  <si>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</si>
  <si>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</si>
  <si>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</si>
  <si>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</si>
  <si>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</si>
  <si>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</si>
  <si>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</si>
  <si>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</si>
  <si>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</si>
  <si>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</si>
  <si>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</si>
  <si>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</si>
  <si>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</si>
  <si>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</si>
  <si>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</si>
  <si>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</si>
  <si>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</si>
  <si>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</si>
  <si>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</si>
  <si>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</si>
  <si>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</si>
  <si>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</si>
  <si>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</si>
  <si>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</si>
  <si>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</si>
  <si>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</si>
  <si>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</si>
  <si>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</si>
  <si>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</si>
  <si>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</si>
  <si>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</si>
  <si>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</si>
  <si>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</si>
  <si>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</si>
  <si>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</si>
  <si>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</si>
  <si>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</si>
  <si>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</si>
  <si>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</si>
  <si>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</si>
  <si>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</si>
  <si>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</si>
  <si>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</si>
  <si>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</si>
  <si>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</si>
  <si>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</si>
  <si>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</si>
  <si>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</si>
  <si>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</si>
  <si>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</si>
  <si>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</si>
  <si>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</si>
  <si>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</si>
  <si>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</si>
  <si>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</si>
  <si>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</si>
  <si>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</si>
  <si>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</si>
  <si>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</si>
  <si>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</si>
  <si>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</si>
  <si>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</si>
  <si>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</si>
  <si>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</si>
  <si>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</si>
  <si>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</si>
  <si>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</si>
  <si>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</si>
  <si>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</si>
  <si>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</si>
  <si>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</si>
  <si>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</si>
  <si>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</si>
  <si>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</si>
  <si>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</si>
  <si>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</si>
  <si>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</si>
  <si>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</si>
  <si>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</si>
  <si>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</si>
  <si>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</si>
  <si>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</si>
  <si>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</si>
  <si>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</si>
  <si>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</si>
  <si>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</si>
  <si>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</si>
  <si>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</si>
  <si>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</si>
  <si>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</si>
  <si>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</si>
  <si>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</si>
  <si>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</si>
  <si>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</si>
  <si>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</si>
  <si>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</si>
  <si>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</si>
  <si>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</si>
  <si>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</si>
  <si>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</si>
  <si>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</si>
  <si>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</si>
  <si>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</si>
  <si>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</si>
  <si>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</si>
  <si>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</si>
  <si>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</si>
  <si>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</si>
  <si>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</si>
  <si>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</si>
  <si>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</si>
  <si>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</si>
  <si>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</si>
  <si>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</si>
  <si>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</si>
  <si>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</si>
  <si>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</si>
  <si>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</si>
  <si>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</si>
  <si>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</si>
  <si>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</si>
  <si>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</si>
  <si>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</si>
  <si>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</si>
  <si>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</si>
  <si>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</si>
  <si>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</si>
  <si>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</si>
  <si>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</si>
  <si>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</si>
  <si>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</si>
  <si>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</si>
  <si>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</si>
  <si>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</si>
  <si>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</si>
  <si>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</si>
  <si>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</si>
  <si>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</si>
  <si>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</si>
  <si>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</si>
  <si>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</si>
  <si>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</si>
  <si>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</si>
  <si>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</si>
  <si>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</si>
  <si>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</si>
  <si>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</si>
  <si>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</si>
  <si>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</si>
  <si>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</si>
  <si>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</si>
  <si>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</si>
  <si>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</si>
  <si>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</si>
  <si>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</si>
  <si>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</si>
  <si>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</si>
  <si>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</si>
  <si>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</si>
  <si>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</si>
  <si>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</si>
  <si>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</si>
  <si>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</si>
  <si>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</si>
  <si>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</si>
  <si>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</si>
  <si>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</si>
  <si>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</si>
  <si>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</si>
  <si>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</si>
  <si>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</si>
  <si>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</si>
  <si>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</si>
  <si>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</si>
  <si>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</si>
  <si>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</si>
  <si>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</si>
  <si>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</si>
  <si>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</si>
  <si>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</si>
  <si>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</si>
  <si>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</si>
  <si>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</si>
  <si>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</si>
  <si>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</si>
  <si>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</si>
  <si>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</si>
  <si>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</si>
  <si>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</si>
  <si>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</si>
  <si>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</si>
  <si>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</si>
  <si>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</si>
  <si>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</si>
  <si>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</si>
  <si>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</si>
  <si>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</si>
  <si>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</si>
  <si>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</si>
  <si>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</si>
  <si>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</si>
  <si>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</si>
  <si>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</si>
  <si>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</si>
  <si>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</si>
  <si>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</si>
  <si>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</si>
  <si>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</si>
  <si>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</si>
  <si>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</si>
  <si>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</si>
  <si>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</si>
  <si>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</si>
  <si>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</si>
  <si>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</si>
  <si>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</si>
  <si>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</si>
  <si>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</si>
  <si>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</si>
  <si>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</si>
  <si>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</si>
  <si>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</si>
  <si>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</si>
  <si>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</si>
  <si>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</si>
  <si>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</si>
  <si>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</si>
  <si>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</si>
  <si>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</si>
  <si>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</si>
  <si>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</si>
  <si>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</si>
  <si>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</si>
  <si>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</si>
  <si>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</si>
  <si>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</si>
  <si>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</si>
  <si>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</si>
  <si>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</si>
  <si>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</si>
  <si>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</si>
  <si>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</si>
  <si>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</si>
  <si>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</si>
  <si>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</si>
  <si>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</si>
  <si>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</si>
  <si>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</si>
  <si>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</si>
  <si>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</si>
  <si>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</si>
  <si>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</si>
  <si>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</si>
  <si>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</si>
  <si>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</si>
  <si>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</si>
  <si>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</si>
  <si>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</si>
  <si>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</si>
  <si>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</si>
  <si>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</si>
  <si>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</si>
  <si>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</si>
  <si>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</si>
  <si>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</si>
  <si>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</si>
  <si>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</si>
  <si>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</si>
  <si>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</si>
  <si>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</si>
  <si>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</si>
  <si>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</si>
  <si>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</si>
  <si>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</si>
  <si>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</si>
  <si>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</si>
  <si>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</si>
  <si>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</si>
  <si>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</si>
  <si>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</si>
  <si>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</si>
  <si>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</si>
  <si>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</si>
  <si>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</si>
  <si>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</si>
  <si>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</si>
  <si>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</si>
  <si>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</si>
  <si>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</si>
  <si>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</si>
  <si>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</si>
  <si>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</si>
  <si>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</si>
  <si>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</si>
  <si>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</si>
  <si>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</si>
  <si>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</si>
  <si>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</si>
  <si>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</si>
  <si>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</si>
  <si>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</si>
  <si>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</si>
  <si>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</si>
  <si>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</si>
  <si>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</si>
  <si>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</si>
  <si>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</si>
  <si>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</si>
  <si>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</si>
  <si>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</si>
  <si>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</si>
  <si>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</si>
  <si>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</si>
  <si>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</si>
  <si>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</si>
  <si>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</si>
  <si>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</si>
  <si>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</si>
  <si>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</si>
  <si>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</si>
  <si>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</si>
  <si>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</si>
  <si>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</si>
  <si>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</si>
  <si>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</si>
  <si>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</si>
  <si>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</si>
  <si>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</si>
  <si>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</si>
  <si>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</si>
  <si>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</si>
  <si>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</si>
  <si>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</si>
  <si>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</si>
  <si>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</si>
  <si>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</si>
  <si>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</si>
  <si>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</si>
  <si>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</si>
  <si>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</si>
  <si>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</si>
  <si>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</si>
  <si>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</si>
  <si>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</si>
  <si>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</si>
  <si>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</si>
  <si>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</si>
  <si>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</si>
  <si>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</si>
  <si>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</si>
  <si>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</si>
  <si>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</si>
  <si>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</si>
  <si>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</si>
  <si>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</si>
  <si>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</si>
  <si>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</si>
  <si>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</si>
  <si>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</si>
  <si>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</si>
  <si>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</si>
  <si>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</si>
  <si>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</si>
  <si>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</si>
  <si>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</si>
  <si>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</si>
  <si>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</si>
  <si>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</si>
  <si>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</si>
  <si>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</si>
  <si>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</si>
  <si>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</si>
  <si>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</si>
  <si>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</si>
  <si>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</si>
  <si>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</si>
  <si>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</si>
  <si>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</si>
  <si>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</si>
  <si>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</si>
  <si>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</si>
  <si>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</si>
  <si>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</si>
  <si>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</si>
  <si>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</si>
  <si>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</si>
  <si>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</si>
  <si>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</si>
  <si>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</si>
  <si>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</si>
  <si>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</si>
  <si>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</si>
  <si>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</si>
  <si>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</si>
  <si>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</si>
  <si>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</si>
  <si>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</si>
  <si>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</si>
  <si>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</si>
  <si>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</si>
  <si>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</si>
  <si>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</si>
  <si>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</si>
  <si>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</si>
  <si>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</si>
  <si>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</si>
  <si>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</si>
  <si>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</si>
  <si>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</si>
  <si>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</si>
  <si>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</si>
  <si>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</si>
  <si>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</si>
  <si>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</si>
  <si>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</si>
  <si>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</si>
  <si>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</si>
  <si>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</si>
  <si>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</si>
  <si>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</si>
  <si>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</si>
  <si>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</si>
  <si>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</si>
  <si>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</si>
  <si>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</si>
  <si>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</si>
  <si>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</si>
  <si>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</si>
  <si>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</si>
  <si>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</si>
  <si>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</si>
  <si>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</si>
  <si>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</si>
  <si>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</si>
  <si>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</si>
  <si>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</si>
  <si>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</si>
  <si>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</si>
  <si>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</si>
  <si>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</si>
  <si>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</si>
  <si>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</si>
  <si>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</si>
  <si>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</si>
  <si>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</si>
  <si>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</si>
  <si>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</si>
  <si>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</si>
  <si>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</si>
  <si>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</si>
  <si>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</si>
  <si>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</si>
  <si>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</si>
  <si>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</si>
  <si>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</si>
  <si>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</si>
  <si>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</si>
  <si>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</si>
  <si>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</si>
  <si>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</si>
  <si>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</si>
  <si>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</si>
  <si>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</si>
  <si>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</si>
  <si>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</si>
  <si>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</si>
  <si>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</si>
  <si>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</si>
  <si>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</si>
  <si>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</si>
  <si>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</si>
  <si>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</si>
  <si>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</si>
  <si>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</si>
  <si>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</si>
  <si>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</si>
  <si>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</si>
  <si>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</si>
  <si>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</si>
  <si>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</si>
  <si>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</si>
  <si>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</si>
  <si>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</si>
  <si>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</si>
  <si>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</si>
  <si>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</si>
  <si>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</si>
  <si>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</si>
  <si>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</si>
  <si>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</si>
  <si>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</si>
  <si>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</si>
  <si>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</si>
  <si>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</si>
  <si>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</si>
  <si>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</si>
  <si>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</si>
  <si>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</si>
  <si>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</si>
  <si>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</si>
  <si>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</si>
  <si>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</si>
  <si>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</si>
  <si>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</si>
  <si>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</si>
  <si>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</si>
  <si>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</si>
  <si>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</si>
  <si>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</si>
  <si>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</si>
  <si>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</si>
  <si>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</si>
  <si>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</si>
  <si>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</si>
  <si>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</si>
  <si>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</si>
  <si>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</si>
  <si>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</si>
  <si>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</si>
  <si>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</si>
  <si>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</si>
  <si>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</si>
  <si>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</si>
  <si>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</si>
  <si>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</si>
  <si>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</si>
  <si>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</si>
  <si>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</si>
  <si>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</si>
  <si>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</si>
  <si>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</si>
  <si>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</si>
  <si>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</si>
  <si>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</si>
  <si>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</si>
  <si>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</si>
  <si>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</si>
  <si>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</si>
  <si>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</si>
  <si>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</si>
  <si>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</si>
  <si>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</si>
  <si>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</si>
  <si>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</si>
  <si>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</si>
  <si>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</si>
  <si>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</si>
  <si>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</si>
  <si>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</si>
  <si>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</si>
  <si>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</si>
  <si>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</si>
  <si>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</si>
  <si>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</si>
  <si>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</si>
  <si>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</si>
  <si>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</si>
  <si>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</si>
  <si>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</si>
  <si>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</si>
  <si>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</si>
  <si>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</si>
  <si>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</si>
  <si>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</si>
  <si>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</si>
  <si>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</si>
  <si>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</si>
  <si>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</si>
  <si>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</si>
  <si>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</si>
  <si>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</si>
  <si>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</si>
  <si>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</si>
  <si>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</si>
  <si>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</si>
  <si>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</si>
  <si>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</si>
  <si>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</si>
  <si>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</si>
  <si>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</si>
  <si>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</si>
  <si>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</si>
  <si>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</si>
  <si>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</si>
  <si>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</si>
  <si>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</si>
  <si>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</si>
  <si>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</si>
  <si>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</si>
  <si>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</si>
  <si>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</si>
  <si>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</si>
  <si>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</si>
  <si>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</si>
  <si>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</si>
  <si>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</si>
  <si>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</si>
  <si>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</si>
  <si>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</si>
  <si>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</si>
  <si>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</si>
  <si>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</si>
  <si>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</si>
  <si>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</si>
  <si>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</si>
  <si>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</si>
  <si>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</si>
  <si>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</si>
  <si>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</si>
  <si>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</si>
  <si>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</si>
  <si>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</si>
  <si>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</si>
  <si>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</si>
  <si>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</si>
  <si>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</si>
  <si>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</si>
  <si>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</si>
  <si>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</si>
  <si>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</si>
  <si>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</si>
  <si>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</si>
  <si>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</si>
  <si>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</si>
  <si>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</si>
  <si>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</si>
  <si>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</si>
  <si>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</si>
  <si>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</si>
  <si>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</si>
  <si>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</si>
  <si>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</si>
  <si>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</si>
  <si>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</si>
  <si>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</si>
  <si>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</si>
  <si>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</si>
  <si>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</si>
  <si>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</si>
  <si>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</si>
  <si>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</si>
  <si>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</si>
  <si>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</si>
  <si>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</si>
  <si>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</si>
  <si>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</si>
  <si>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</si>
  <si>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</si>
  <si>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</si>
  <si>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</si>
  <si>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</si>
  <si>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</si>
  <si>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</si>
  <si>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</si>
  <si>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</si>
  <si>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</si>
  <si>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</si>
  <si>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</si>
  <si>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</si>
  <si>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</si>
  <si>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</si>
  <si>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</si>
  <si>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</si>
  <si>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</si>
  <si>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</si>
  <si>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</si>
  <si>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</si>
  <si>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</si>
  <si>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</si>
  <si>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</si>
  <si>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</si>
  <si>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</si>
  <si>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</si>
  <si>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</si>
  <si>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</si>
  <si>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</si>
  <si>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</si>
  <si>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</si>
  <si>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</si>
  <si>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</si>
  <si>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</si>
  <si>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</si>
  <si>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</si>
  <si>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</si>
  <si>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</si>
  <si>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</si>
  <si>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</si>
  <si>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</si>
  <si>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</si>
  <si>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</si>
  <si>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</si>
  <si>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</si>
  <si>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</si>
  <si>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</si>
  <si>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</si>
  <si>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</si>
  <si>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</si>
  <si>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</si>
  <si>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</si>
  <si>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</si>
  <si>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</si>
  <si>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</si>
  <si>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</si>
  <si>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</si>
  <si>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</si>
  <si>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</si>
  <si>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</si>
  <si>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</si>
  <si>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</si>
  <si>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</si>
  <si>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</si>
  <si>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</si>
  <si>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</si>
  <si>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</si>
  <si>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</si>
  <si>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</si>
  <si>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</si>
  <si>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</si>
  <si>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</si>
  <si>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</si>
  <si>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</si>
  <si>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</si>
  <si>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</si>
  <si>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</si>
  <si>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</si>
  <si>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</si>
  <si>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</si>
  <si>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</si>
  <si>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</si>
  <si>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</si>
  <si>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</si>
  <si>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</si>
  <si>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</si>
  <si>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</si>
  <si>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</si>
  <si>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</si>
  <si>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</si>
  <si>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</si>
  <si>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</si>
  <si>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</si>
  <si>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</si>
  <si>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</si>
  <si>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</si>
  <si>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</si>
  <si>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</si>
  <si>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</si>
  <si>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</si>
  <si>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</si>
  <si>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</si>
  <si>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</si>
  <si>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</si>
  <si>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</si>
  <si>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</si>
  <si>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</si>
  <si>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</si>
  <si>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</si>
  <si>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</si>
  <si>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</si>
  <si>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</si>
  <si>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</si>
  <si>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</si>
  <si>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</si>
  <si>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</si>
  <si>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</si>
  <si>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</si>
  <si>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</si>
  <si>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</si>
  <si>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</si>
  <si>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</si>
  <si>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</si>
  <si>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</si>
  <si>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</si>
  <si>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</si>
  <si>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</si>
  <si>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</si>
  <si>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</si>
  <si>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</si>
  <si>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</si>
  <si>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</si>
  <si>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</si>
  <si>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</si>
  <si>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</si>
  <si>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</si>
  <si>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</si>
  <si>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</si>
  <si>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</si>
  <si>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</si>
  <si>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</si>
  <si>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</si>
  <si>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</si>
  <si>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</si>
  <si>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</si>
  <si>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</si>
  <si>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</si>
  <si>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</si>
  <si>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</si>
  <si>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</si>
  <si>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</si>
  <si>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</si>
  <si>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</si>
  <si>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</si>
  <si>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</si>
  <si>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</si>
  <si>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</si>
  <si>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</si>
  <si>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</si>
  <si>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</si>
  <si>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</si>
  <si>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</si>
  <si>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</si>
  <si>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</si>
  <si>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</si>
  <si>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</si>
  <si>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</si>
  <si>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</si>
  <si>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</si>
  <si>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</si>
  <si>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</si>
  <si>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</si>
  <si>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</si>
  <si>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</si>
  <si>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</si>
  <si>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</si>
  <si>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</si>
  <si>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</si>
  <si>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</si>
  <si>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</si>
  <si>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</si>
  <si>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</si>
  <si>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</si>
  <si>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</si>
  <si>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</si>
  <si>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</si>
  <si>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</si>
  <si>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</si>
  <si>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</si>
  <si>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</si>
  <si>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</si>
  <si>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</si>
  <si>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</si>
  <si>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</si>
  <si>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</si>
  <si>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</si>
  <si>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</si>
  <si>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</si>
  <si>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</si>
  <si>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</si>
  <si>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</si>
  <si>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</si>
  <si>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</si>
  <si>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</si>
  <si>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</si>
  <si>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</si>
  <si>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</si>
  <si>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</si>
  <si>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</si>
  <si>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</si>
  <si>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</si>
  <si>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</si>
  <si>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</si>
  <si>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</si>
  <si>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</si>
  <si>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</si>
  <si>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</si>
  <si>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</si>
  <si>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</si>
  <si>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</si>
  <si>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</si>
  <si>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</si>
  <si>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</si>
  <si>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</si>
  <si>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</si>
  <si>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</si>
  <si>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</si>
  <si>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</si>
  <si>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</si>
  <si>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</si>
  <si>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</si>
  <si>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</si>
  <si>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</si>
  <si>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</si>
  <si>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</si>
  <si>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</si>
  <si>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</si>
  <si>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</si>
  <si>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</si>
  <si>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</si>
  <si>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</si>
  <si>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</si>
  <si>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</si>
  <si>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</si>
  <si>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</si>
  <si>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</si>
  <si>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</si>
  <si>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</si>
  <si>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</si>
  <si>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</si>
  <si>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</si>
  <si>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</si>
  <si>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</si>
  <si>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</si>
  <si>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</si>
  <si>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</si>
  <si>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</si>
  <si>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</si>
  <si>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</si>
  <si>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</si>
  <si>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</si>
  <si>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</si>
  <si>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</si>
  <si>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</si>
  <si>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</si>
  <si>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</si>
  <si>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</si>
  <si>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</si>
  <si>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</si>
  <si>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</si>
  <si>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</si>
  <si>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</si>
  <si>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</si>
  <si>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</si>
  <si>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</si>
  <si>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</si>
  <si>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</si>
  <si>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</si>
  <si>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</si>
  <si>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</si>
  <si>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</si>
  <si>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</si>
  <si>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</si>
  <si>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</si>
  <si>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</si>
  <si>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</si>
  <si>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</si>
  <si>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</si>
  <si>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</si>
  <si>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</si>
  <si>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</si>
  <si>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</si>
  <si>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</si>
  <si>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</si>
  <si>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</si>
  <si>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</si>
  <si>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</si>
  <si>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</si>
  <si>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</si>
  <si>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</si>
  <si>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</si>
  <si>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</si>
  <si>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</si>
  <si>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</si>
  <si>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</si>
  <si>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</si>
  <si>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</si>
  <si>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</si>
  <si>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</si>
  <si>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</si>
  <si>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</si>
  <si>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</si>
  <si>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</si>
  <si>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</si>
  <si>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</si>
  <si>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</si>
  <si>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</si>
  <si>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</si>
  <si>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</si>
  <si>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</si>
  <si>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</si>
  <si>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</si>
  <si>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</si>
  <si>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</si>
  <si>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</si>
  <si>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</si>
  <si>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</si>
  <si>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</si>
  <si>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</si>
  <si>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</si>
  <si>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</si>
  <si>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</si>
  <si>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</si>
  <si>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</si>
  <si>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</si>
  <si>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</si>
  <si>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</si>
  <si>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</si>
  <si>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</si>
  <si>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</si>
  <si>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</si>
  <si>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</si>
  <si>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</si>
  <si>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</si>
  <si>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</si>
  <si>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</si>
  <si>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</si>
  <si>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</si>
  <si>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</si>
  <si>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</si>
  <si>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</si>
  <si>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</si>
  <si>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</si>
  <si>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</si>
  <si>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</si>
  <si>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</si>
  <si>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</si>
  <si>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</si>
  <si>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</si>
  <si>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</si>
  <si>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</si>
  <si>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</si>
  <si>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</si>
  <si>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</si>
  <si>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</si>
  <si>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</si>
  <si>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</si>
  <si>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</si>
  <si>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</si>
  <si>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</si>
  <si>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</si>
  <si>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</si>
  <si>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</si>
  <si>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</si>
  <si>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</si>
  <si>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</si>
  <si>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</si>
  <si>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</si>
  <si>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</si>
  <si>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</si>
  <si>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</si>
  <si>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</si>
  <si>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</si>
  <si>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</si>
  <si>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</si>
  <si>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</si>
  <si>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</si>
  <si>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</si>
  <si>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</si>
  <si>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</si>
  <si>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</si>
  <si>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</si>
  <si>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</si>
  <si>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</si>
  <si>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</si>
  <si>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</si>
  <si>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</si>
  <si>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</si>
  <si>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</si>
  <si>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</si>
  <si>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</si>
  <si>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</si>
  <si>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</si>
  <si>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</si>
  <si>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</si>
  <si>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</si>
  <si>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</si>
  <si>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</si>
  <si>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</si>
  <si>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</si>
  <si>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</si>
  <si>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</si>
  <si>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</si>
  <si>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</si>
  <si>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</si>
  <si>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</si>
  <si>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</si>
  <si>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</si>
  <si>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</si>
  <si>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</si>
  <si>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</si>
  <si>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</si>
  <si>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</si>
  <si>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</si>
  <si>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</si>
  <si>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</si>
  <si>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</si>
  <si>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</si>
  <si>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</si>
  <si>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</si>
  <si>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</si>
  <si>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</si>
  <si>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</si>
  <si>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</si>
  <si>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</si>
  <si>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</si>
  <si>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</si>
  <si>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</si>
  <si>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</si>
  <si>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</si>
  <si>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</si>
  <si>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</si>
  <si>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</si>
  <si>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</si>
  <si>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</si>
  <si>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</si>
  <si>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</si>
  <si>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</si>
  <si>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</si>
  <si>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</si>
  <si>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</si>
  <si>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</si>
  <si>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</si>
  <si>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</si>
  <si>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</si>
  <si>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</si>
  <si>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</si>
  <si>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</si>
  <si>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</si>
  <si>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</si>
  <si>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</si>
  <si>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</si>
  <si>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</si>
  <si>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</si>
  <si>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</si>
  <si>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</si>
  <si>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</si>
  <si>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</si>
  <si>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</si>
  <si>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</si>
  <si>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</si>
  <si>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</si>
  <si>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</si>
  <si>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</si>
  <si>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</si>
  <si>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</si>
  <si>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</si>
  <si>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</si>
  <si>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</si>
  <si>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</si>
  <si>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</si>
  <si>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</si>
  <si>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</si>
  <si>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</si>
  <si>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</si>
  <si>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</si>
  <si>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</si>
  <si>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</si>
  <si>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</si>
  <si>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</si>
  <si>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</si>
  <si>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</si>
  <si>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</si>
  <si>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</si>
  <si>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</si>
  <si>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</si>
  <si>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</si>
  <si>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</si>
  <si>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</si>
  <si>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</si>
  <si>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</si>
  <si>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</si>
  <si>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</si>
  <si>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</si>
  <si>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</si>
  <si>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</si>
  <si>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</si>
  <si>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</si>
  <si>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</si>
  <si>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</si>
  <si>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</si>
  <si>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</si>
  <si>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</si>
  <si>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</si>
  <si>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</si>
  <si>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</si>
  <si>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</si>
  <si>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</si>
  <si>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</si>
  <si>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</si>
  <si>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</si>
  <si>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</si>
  <si>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</si>
  <si>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</si>
  <si>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</si>
  <si>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</si>
  <si>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</si>
  <si>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</si>
  <si>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</si>
  <si>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</si>
  <si>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</si>
  <si>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</si>
  <si>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</si>
  <si>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</si>
  <si>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</si>
  <si>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</si>
  <si>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</si>
  <si>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</si>
  <si>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</si>
  <si>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</si>
  <si>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</si>
  <si>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</si>
  <si>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</si>
  <si>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</si>
  <si>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</si>
  <si>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</si>
  <si>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</si>
  <si>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</si>
  <si>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</si>
  <si>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</si>
  <si>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</si>
  <si>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</si>
  <si>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</si>
  <si>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</si>
  <si>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</si>
  <si>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</si>
  <si>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</si>
  <si>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</si>
  <si>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</si>
  <si>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</si>
  <si>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</si>
  <si>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</si>
  <si>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</si>
  <si>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</si>
  <si>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</si>
  <si>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</si>
  <si>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</si>
  <si>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</si>
  <si>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</si>
  <si>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</si>
  <si>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</si>
  <si>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</si>
  <si>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</si>
  <si>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</si>
  <si>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</si>
  <si>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</si>
  <si>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</si>
  <si>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</si>
  <si>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</si>
  <si>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</si>
  <si>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</si>
  <si>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</si>
  <si>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</si>
  <si>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</si>
  <si>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</si>
  <si>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</si>
  <si>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</si>
  <si>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</si>
  <si>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</si>
  <si>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</si>
  <si>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</si>
  <si>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</si>
  <si>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</si>
  <si>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</si>
  <si>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</si>
  <si>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</si>
  <si>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</si>
  <si>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</si>
  <si>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</si>
  <si>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</si>
  <si>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</si>
  <si>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</si>
  <si>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</si>
  <si>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</si>
  <si>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</si>
  <si>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</si>
  <si>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</si>
  <si>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</si>
  <si>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</si>
  <si>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</si>
  <si>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</si>
  <si>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</si>
  <si>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</si>
  <si>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</si>
  <si>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</si>
  <si>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</si>
  <si>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</si>
  <si>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</si>
  <si>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</si>
  <si>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</si>
  <si>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</si>
  <si>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</si>
  <si>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</si>
  <si>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</si>
  <si>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</si>
  <si>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</si>
  <si>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</si>
  <si>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</si>
  <si>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</si>
  <si>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</si>
  <si>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</si>
  <si>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</si>
  <si>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</si>
  <si>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</si>
  <si>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</si>
  <si>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</si>
  <si>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</si>
  <si>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</si>
  <si>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</si>
  <si>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</si>
  <si>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</si>
  <si>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</si>
  <si>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</si>
  <si>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</si>
  <si>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</si>
  <si>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</si>
  <si>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</si>
  <si>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</si>
  <si>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</si>
  <si>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</si>
  <si>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</si>
  <si>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</si>
  <si>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</si>
  <si>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</si>
  <si>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</si>
  <si>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</si>
  <si>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</si>
  <si>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</si>
  <si>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</si>
  <si>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</si>
  <si>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</si>
  <si>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</si>
  <si>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</si>
  <si>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</si>
  <si>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</si>
  <si>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</si>
  <si>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</si>
  <si>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</si>
  <si>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</si>
  <si>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</si>
  <si>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</si>
  <si>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</si>
  <si>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</si>
  <si>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</si>
  <si>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</si>
  <si>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</si>
  <si>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</si>
  <si>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</si>
  <si>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</si>
  <si>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</si>
  <si>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</si>
  <si>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</si>
  <si>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</si>
  <si>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</si>
  <si>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</si>
  <si>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</si>
  <si>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</si>
  <si>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</si>
  <si>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</si>
  <si>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</si>
  <si>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</si>
  <si>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</si>
  <si>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</si>
  <si>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</si>
  <si>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</si>
  <si>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</si>
  <si>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</si>
  <si>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</si>
  <si>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</si>
  <si>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</si>
  <si>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</si>
  <si>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</si>
  <si>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</si>
  <si>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</si>
  <si>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</si>
  <si>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</si>
  <si>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</si>
  <si>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</si>
  <si>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</si>
  <si>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</si>
  <si>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</si>
  <si>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</si>
  <si>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</si>
  <si>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</si>
  <si>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</si>
  <si>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</si>
  <si>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</si>
  <si>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</si>
  <si>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</si>
  <si>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</si>
  <si>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</si>
  <si>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</si>
  <si>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</si>
  <si>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</si>
  <si>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</si>
  <si>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</si>
  <si>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</si>
  <si>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</si>
  <si>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</si>
  <si>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</si>
  <si>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</si>
  <si>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</si>
  <si>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</si>
  <si>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</si>
  <si>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</si>
  <si>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</si>
  <si>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</si>
  <si>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</si>
  <si>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</si>
  <si>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</si>
  <si>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</si>
  <si>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</si>
  <si>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</si>
  <si>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</si>
  <si>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</si>
  <si>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</si>
  <si>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</si>
  <si>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</si>
  <si>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</si>
  <si>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</si>
  <si>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</si>
  <si>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</si>
  <si>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</si>
  <si>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</si>
  <si>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</si>
  <si>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</si>
  <si>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</si>
  <si>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</si>
  <si>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</si>
  <si>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</si>
  <si>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</si>
  <si>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</si>
  <si>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</si>
  <si>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</si>
  <si>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</si>
  <si>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</si>
  <si>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</si>
  <si>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</si>
  <si>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</si>
  <si>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</si>
  <si>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</si>
  <si>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</si>
  <si>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</si>
  <si>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</si>
  <si>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</si>
  <si>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</si>
  <si>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</si>
  <si>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</si>
  <si>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</si>
  <si>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</si>
  <si>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</si>
  <si>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</si>
  <si>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</si>
  <si>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</si>
  <si>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</si>
  <si>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</si>
  <si>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</si>
  <si>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</si>
  <si>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</si>
  <si>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</si>
  <si>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</si>
  <si>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</si>
  <si>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</si>
  <si>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</si>
  <si>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</si>
  <si>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</si>
  <si>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</si>
  <si>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</si>
  <si>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</si>
  <si>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</si>
  <si>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</si>
  <si>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</si>
  <si>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</si>
  <si>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</si>
  <si>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</si>
  <si>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</si>
  <si>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</si>
  <si>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</si>
  <si>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</si>
  <si>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</si>
  <si>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</si>
  <si>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</si>
  <si>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</si>
  <si>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</si>
  <si>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</si>
  <si>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</si>
  <si>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</si>
  <si>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</si>
  <si>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</si>
  <si>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</si>
  <si>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</si>
  <si>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</si>
  <si>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</si>
  <si>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</si>
  <si>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</si>
  <si>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</si>
  <si>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</si>
  <si>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</si>
  <si>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</si>
  <si>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</si>
  <si>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</si>
  <si>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</si>
  <si>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</si>
  <si>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</si>
  <si>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</si>
  <si>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</si>
  <si>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</si>
  <si>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</si>
  <si>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</si>
  <si>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</si>
  <si>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</si>
  <si>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</si>
  <si>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</si>
  <si>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</si>
  <si>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</si>
  <si>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</si>
  <si>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</si>
  <si>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</si>
  <si>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</si>
  <si>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</si>
  <si>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</si>
  <si>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</si>
  <si>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</si>
  <si>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</si>
  <si>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</si>
  <si>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</si>
  <si>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</si>
  <si>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</si>
  <si>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</si>
  <si>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</si>
  <si>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</si>
  <si>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</si>
  <si>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</si>
  <si>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</si>
  <si>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</si>
  <si>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</si>
  <si>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</si>
  <si>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</si>
  <si>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</si>
  <si>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</si>
  <si>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</si>
  <si>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</si>
  <si>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</si>
  <si>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</si>
  <si>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</si>
  <si>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</si>
  <si>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</si>
  <si>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</si>
  <si>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</si>
  <si>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</si>
  <si>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</si>
  <si>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</si>
  <si>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</si>
  <si>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</si>
  <si>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</si>
  <si>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</si>
  <si>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</si>
  <si>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</si>
  <si>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</si>
  <si>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</si>
  <si>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</si>
  <si>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</si>
  <si>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</si>
  <si>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</si>
  <si>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</si>
  <si>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</si>
  <si>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</si>
  <si>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</si>
  <si>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</si>
  <si>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</si>
  <si>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</si>
  <si>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</si>
  <si>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</si>
  <si>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</si>
  <si>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</si>
  <si>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</si>
  <si>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</si>
  <si>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</si>
  <si>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</si>
  <si>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</si>
  <si>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</si>
  <si>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</si>
  <si>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</si>
  <si>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</si>
  <si>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</si>
  <si>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</si>
  <si>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</si>
  <si>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</si>
  <si>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</si>
  <si>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</si>
  <si>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</si>
  <si>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</si>
  <si>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</si>
  <si>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</si>
  <si>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</si>
  <si>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</si>
  <si>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</si>
  <si>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</si>
  <si>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</si>
  <si>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</si>
  <si>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</si>
  <si>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</si>
  <si>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</si>
  <si>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</si>
  <si>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</si>
  <si>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</si>
  <si>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</si>
  <si>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</si>
  <si>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</si>
  <si>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</si>
  <si>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</si>
  <si>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</si>
  <si>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</si>
  <si>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</si>
  <si>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</si>
  <si>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</si>
  <si>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</si>
  <si>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</si>
  <si>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</si>
  <si>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</si>
  <si>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</si>
  <si>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</si>
  <si>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</si>
  <si>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</si>
  <si>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</si>
  <si>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</si>
  <si>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</si>
  <si>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</si>
  <si>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</si>
  <si>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</si>
  <si>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</si>
  <si>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</si>
  <si>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</si>
  <si>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</si>
  <si>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</si>
  <si>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</si>
  <si>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</si>
  <si>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</si>
  <si>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</si>
  <si>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</si>
  <si>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</si>
  <si>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</si>
  <si>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</si>
  <si>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</si>
  <si>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</si>
  <si>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</si>
  <si>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</si>
  <si>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</si>
  <si>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</si>
  <si>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</si>
  <si>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</si>
  <si>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</si>
  <si>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</si>
  <si>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</si>
  <si>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</si>
  <si>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</si>
  <si>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</si>
  <si>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</si>
  <si>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</si>
  <si>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</si>
  <si>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</si>
  <si>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</si>
  <si>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</si>
  <si>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</si>
  <si>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</si>
  <si>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</si>
  <si>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</si>
  <si>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</si>
  <si>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</si>
  <si>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</si>
  <si>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</si>
  <si>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</si>
  <si>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</si>
  <si>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</si>
  <si>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</si>
  <si>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</si>
  <si>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</si>
  <si>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</si>
  <si>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</si>
  <si>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</si>
  <si>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</si>
  <si>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</si>
  <si>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</si>
  <si>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</si>
  <si>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</si>
  <si>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</si>
  <si>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</si>
  <si>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</si>
  <si>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</si>
  <si>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</si>
  <si>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</si>
  <si>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</si>
  <si>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</si>
  <si>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</si>
  <si>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</si>
  <si>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</si>
  <si>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</si>
  <si>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</si>
  <si>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</si>
  <si>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</si>
  <si>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</si>
  <si>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</si>
  <si>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</si>
  <si>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</si>
  <si>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</si>
  <si>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</si>
  <si>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</si>
  <si>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</si>
  <si>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</si>
  <si>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</si>
  <si>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</si>
  <si>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</si>
  <si>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</si>
  <si>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</si>
  <si>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</si>
  <si>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</si>
  <si>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</si>
  <si>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</si>
  <si>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</si>
  <si>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</si>
  <si>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</si>
  <si>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</si>
  <si>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</si>
  <si>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</si>
  <si>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</si>
  <si>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</si>
  <si>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</si>
  <si>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</si>
  <si>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</si>
  <si>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</si>
  <si>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</si>
  <si>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</si>
  <si>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</si>
  <si>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</si>
  <si>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</si>
  <si>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</si>
  <si>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</si>
  <si>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</si>
  <si>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</si>
  <si>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</si>
  <si>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</si>
  <si>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</si>
  <si>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</si>
  <si>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</si>
  <si>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</si>
  <si>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</si>
  <si>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</si>
  <si>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</si>
  <si>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</si>
  <si>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</si>
  <si>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</si>
  <si>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</si>
  <si>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</si>
  <si>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</si>
  <si>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</si>
  <si>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</si>
  <si>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</si>
  <si>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</si>
  <si>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</si>
  <si>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</si>
  <si>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</si>
  <si>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</si>
  <si>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</si>
  <si>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</si>
  <si>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</si>
  <si>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</si>
  <si>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</si>
  <si>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</si>
  <si>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</si>
  <si>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</si>
  <si>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</si>
  <si>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</si>
  <si>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</si>
  <si>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</si>
  <si>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</si>
  <si>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</si>
  <si>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</si>
  <si>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</si>
  <si>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</si>
  <si>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</si>
  <si>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</si>
  <si>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</si>
  <si>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</si>
  <si>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</si>
  <si>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</si>
  <si>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</si>
  <si>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</si>
  <si>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</si>
  <si>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</si>
  <si>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</si>
  <si>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</si>
  <si>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</si>
  <si>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</si>
  <si>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</si>
  <si>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</si>
  <si>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</si>
  <si>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</si>
  <si>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</si>
  <si>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</si>
  <si>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</si>
  <si>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</si>
  <si>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</si>
  <si>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</si>
  <si>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</si>
  <si>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</si>
  <si>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</si>
  <si>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</si>
  <si>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</si>
  <si>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</si>
  <si>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</si>
  <si>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</si>
  <si>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</si>
  <si>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</si>
  <si>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</si>
  <si>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</si>
  <si>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</si>
  <si>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</si>
  <si>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</si>
  <si>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</si>
  <si>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</si>
  <si>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</si>
  <si>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</si>
  <si>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</si>
  <si>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</si>
  <si>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</si>
  <si>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</si>
  <si>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</si>
  <si>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</si>
  <si>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</si>
  <si>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</si>
  <si>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</si>
  <si>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</si>
  <si>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</si>
  <si>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</si>
  <si>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</si>
  <si>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</si>
  <si>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</si>
  <si>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</si>
  <si>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</si>
  <si>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</si>
  <si>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</si>
  <si>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</si>
  <si>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</si>
  <si>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</si>
  <si>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</si>
  <si>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</si>
  <si>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</si>
  <si>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</si>
  <si>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</si>
  <si>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</si>
  <si>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</si>
  <si>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</si>
  <si>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</si>
  <si>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</si>
  <si>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</si>
  <si>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</si>
  <si>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</si>
  <si>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</si>
  <si>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</si>
  <si>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</si>
  <si>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</si>
  <si>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</si>
  <si>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</si>
  <si>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</si>
  <si>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</si>
  <si>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</si>
  <si>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</si>
  <si>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</si>
  <si>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</si>
  <si>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</si>
  <si>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</si>
  <si>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</si>
  <si>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</si>
  <si>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</si>
  <si>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</si>
  <si>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</si>
  <si>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</si>
  <si>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</si>
  <si>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</si>
  <si>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</si>
  <si>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</si>
  <si>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</si>
  <si>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</si>
  <si>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</si>
  <si>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</si>
  <si>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</si>
  <si>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</si>
  <si>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</si>
  <si>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</si>
  <si>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</si>
  <si>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</si>
  <si>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</si>
  <si>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</si>
  <si>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</si>
  <si>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</si>
  <si>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</si>
  <si>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</si>
  <si>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</si>
  <si>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</si>
  <si>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</si>
  <si>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</si>
  <si>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</si>
  <si>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</si>
  <si>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</si>
  <si>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</si>
  <si>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</si>
  <si>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</si>
  <si>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</si>
  <si>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</si>
  <si>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</si>
  <si>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</si>
  <si>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</si>
  <si>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</si>
  <si>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</si>
  <si>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</si>
  <si>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</si>
  <si>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</si>
  <si>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</si>
  <si>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</si>
  <si>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</si>
  <si>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</si>
  <si>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</si>
  <si>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</si>
  <si>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</si>
  <si>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</si>
  <si>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</si>
  <si>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</si>
  <si>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</si>
  <si>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</si>
  <si>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</si>
  <si>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</si>
  <si>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</si>
  <si>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</si>
  <si>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</si>
  <si>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</si>
  <si>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</si>
  <si>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</si>
  <si>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</si>
  <si>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</si>
  <si>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</si>
  <si>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</si>
  <si>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</si>
  <si>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</si>
  <si>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</si>
  <si>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</si>
  <si>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</si>
  <si>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</si>
  <si>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</si>
  <si>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</si>
  <si>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</si>
  <si>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</si>
  <si>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</si>
  <si>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</si>
  <si>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</si>
  <si>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</si>
  <si>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</si>
  <si>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</si>
  <si>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</si>
  <si>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</si>
  <si>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</si>
  <si>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</si>
  <si>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</si>
  <si>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</si>
  <si>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</si>
  <si>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</si>
  <si>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</si>
  <si>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</si>
  <si>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</si>
  <si>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</si>
  <si>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</si>
  <si>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</si>
  <si>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</si>
  <si>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</si>
  <si>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</si>
  <si>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</si>
  <si>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</si>
  <si>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</si>
  <si>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</si>
  <si>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</si>
  <si>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</si>
  <si>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</si>
  <si>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</si>
  <si>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</si>
  <si>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</si>
  <si>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</si>
  <si>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</si>
  <si>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</si>
  <si>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</si>
  <si>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</si>
  <si>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</si>
  <si>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</si>
  <si>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</si>
  <si>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</si>
  <si>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</si>
  <si>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</si>
  <si>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</si>
  <si>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</si>
  <si>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</si>
  <si>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</si>
  <si>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</si>
  <si>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</si>
  <si>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</si>
  <si>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</si>
  <si>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</si>
  <si>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</si>
  <si>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</si>
  <si>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</si>
  <si>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</si>
  <si>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</si>
  <si>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</si>
  <si>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</si>
  <si>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</si>
  <si>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</si>
  <si>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</si>
  <si>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</si>
  <si>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</si>
  <si>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</si>
  <si>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</si>
  <si>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</si>
  <si>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</si>
  <si>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</si>
  <si>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</si>
  <si>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</si>
  <si>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</si>
  <si>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</si>
  <si>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</si>
  <si>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</si>
  <si>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</si>
  <si>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</si>
  <si>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</si>
  <si>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</si>
  <si>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</si>
  <si>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</si>
  <si>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</si>
  <si>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</si>
  <si>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</si>
  <si>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</si>
  <si>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</si>
  <si>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</si>
  <si>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</si>
  <si>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</si>
  <si>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</si>
  <si>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</si>
  <si>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</si>
  <si>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</si>
  <si>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</si>
  <si>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</si>
  <si>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</si>
  <si>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</si>
  <si>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</si>
  <si>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</si>
  <si>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</si>
  <si>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</si>
  <si>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</si>
  <si>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</si>
  <si>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</si>
  <si>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</si>
  <si>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</si>
  <si>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</si>
  <si>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</si>
  <si>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</si>
  <si>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</si>
  <si>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</si>
  <si>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</si>
  <si>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</si>
  <si>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</si>
  <si>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</si>
  <si>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</si>
  <si>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</si>
  <si>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</si>
  <si>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</si>
  <si>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</si>
  <si>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</si>
  <si>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</si>
  <si>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</si>
  <si>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</si>
  <si>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</si>
  <si>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</si>
  <si>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</si>
  <si>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</si>
  <si>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</si>
  <si>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</si>
  <si>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</si>
  <si>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</si>
  <si>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</si>
  <si>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</si>
  <si>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</si>
  <si>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</si>
  <si>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</si>
  <si>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</si>
  <si>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</si>
  <si>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</si>
  <si>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</si>
  <si>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</si>
  <si>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</si>
  <si>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</si>
  <si>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</si>
  <si>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</si>
  <si>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</si>
  <si>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</si>
  <si>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</si>
  <si>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</si>
  <si>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</si>
  <si>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</si>
  <si>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</si>
  <si>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</si>
  <si>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</si>
  <si>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</si>
  <si>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</si>
  <si>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</si>
  <si>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</si>
  <si>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</si>
  <si>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</si>
  <si>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</si>
  <si>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</si>
  <si>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</si>
  <si>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</si>
  <si>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</si>
  <si>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</si>
  <si>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</si>
  <si>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</si>
  <si>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</si>
  <si>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</si>
  <si>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</si>
  <si>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</si>
  <si>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</si>
  <si>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</si>
  <si>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</si>
  <si>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</si>
  <si>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</si>
  <si>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</si>
  <si>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</si>
  <si>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</si>
  <si>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</si>
  <si>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</si>
  <si>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</si>
  <si>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</si>
  <si>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</si>
  <si>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</si>
  <si>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</si>
  <si>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</si>
  <si>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</si>
  <si>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</si>
  <si>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</si>
  <si>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</si>
  <si>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</si>
  <si>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</si>
  <si>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</si>
  <si>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</si>
  <si>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</si>
  <si>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</si>
  <si>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</si>
  <si>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</si>
  <si>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</si>
  <si>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</si>
  <si>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</si>
  <si>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</si>
  <si>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</si>
  <si>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</si>
  <si>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</si>
  <si>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</si>
  <si>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</si>
  <si>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</si>
  <si>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</si>
  <si>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</si>
  <si>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</si>
  <si>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</si>
  <si>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</si>
  <si>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</si>
  <si>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</si>
  <si>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</si>
  <si>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</si>
  <si>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</si>
  <si>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</si>
  <si>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</si>
  <si>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</si>
  <si>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</si>
  <si>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</si>
  <si>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</si>
  <si>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</si>
  <si>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</si>
  <si>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</si>
  <si>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</si>
  <si>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</si>
  <si>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</si>
  <si>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</si>
  <si>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</si>
  <si>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</si>
  <si>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</si>
  <si>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</si>
  <si>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</si>
  <si>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</si>
  <si>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</si>
  <si>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</si>
  <si>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</si>
  <si>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</si>
  <si>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</si>
  <si>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</si>
  <si>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</si>
  <si>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</si>
  <si>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</si>
  <si>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</si>
  <si>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</si>
  <si>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</si>
  <si>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</si>
  <si>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</si>
  <si>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</si>
  <si>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</si>
  <si>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</si>
  <si>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</si>
  <si>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</si>
  <si>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</si>
  <si>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</si>
  <si>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</si>
  <si>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</si>
  <si>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</si>
  <si>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</si>
  <si>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</si>
  <si>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</si>
  <si>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</si>
  <si>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</si>
  <si>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</si>
  <si>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</si>
  <si>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</si>
  <si>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</si>
  <si>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</si>
  <si>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</si>
  <si>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</si>
  <si>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</si>
  <si>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</si>
  <si>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</si>
  <si>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</si>
  <si>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</si>
  <si>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</si>
  <si>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</si>
  <si>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</si>
  <si>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</si>
  <si>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</si>
  <si>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</si>
  <si>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</si>
  <si>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</si>
  <si>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</si>
  <si>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</si>
  <si>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</si>
  <si>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</si>
  <si>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</si>
  <si>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</si>
  <si>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</si>
  <si>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</si>
  <si>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</si>
  <si>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</si>
  <si>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</si>
  <si>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</si>
  <si>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</si>
  <si>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</si>
  <si>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</si>
  <si>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</si>
  <si>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</si>
  <si>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</si>
  <si>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</si>
  <si>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</si>
  <si>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</si>
  <si>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</si>
  <si>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</si>
  <si>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</si>
  <si>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</si>
  <si>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</si>
  <si>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</si>
  <si>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</si>
  <si>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</si>
  <si>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</si>
  <si>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</si>
  <si>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</si>
  <si>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</si>
  <si>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</si>
  <si>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</si>
  <si>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</si>
  <si>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</si>
  <si>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</si>
  <si>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</si>
  <si>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</si>
  <si>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</si>
  <si>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</si>
  <si>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</si>
  <si>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</si>
  <si>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</si>
  <si>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</si>
  <si>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</si>
  <si>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</si>
  <si>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</si>
  <si>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</si>
  <si>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</si>
  <si>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</si>
  <si>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</si>
  <si>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</si>
  <si>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</si>
  <si>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</si>
  <si>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</si>
  <si>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</si>
  <si>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</si>
  <si>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</si>
  <si>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</si>
  <si>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</si>
  <si>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</si>
  <si>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</si>
  <si>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</si>
  <si>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</si>
  <si>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</si>
  <si>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</si>
  <si>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</si>
  <si>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</si>
  <si>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</si>
  <si>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</si>
  <si>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</si>
  <si>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</si>
  <si>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</si>
  <si>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</si>
  <si>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</si>
  <si>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</si>
  <si>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</si>
  <si>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</si>
  <si>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</si>
  <si>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</si>
  <si>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</si>
  <si>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</si>
  <si>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</si>
  <si>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</si>
  <si>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</si>
  <si>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</si>
  <si>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</si>
  <si>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</si>
  <si>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</si>
  <si>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</si>
  <si>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</si>
  <si>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</si>
  <si>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</si>
  <si>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</si>
  <si>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</si>
  <si>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</si>
  <si>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</si>
  <si>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</si>
  <si>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</si>
  <si>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</si>
  <si>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</si>
  <si>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</si>
  <si>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</si>
  <si>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</si>
  <si>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</si>
  <si>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</si>
  <si>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</si>
  <si>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</si>
  <si>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</si>
  <si>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</si>
  <si>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</si>
  <si>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</si>
  <si>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</si>
  <si>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</si>
  <si>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</si>
  <si>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</si>
  <si>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</si>
  <si>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</si>
  <si>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</si>
  <si>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</si>
  <si>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</si>
  <si>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</si>
  <si>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</si>
  <si>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</si>
  <si>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</si>
  <si>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</si>
  <si>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</si>
  <si>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</si>
  <si>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</si>
  <si>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</si>
  <si>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</si>
  <si>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</si>
  <si>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</si>
  <si>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</si>
  <si>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</si>
  <si>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</si>
  <si>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</si>
  <si>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</si>
  <si>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</si>
  <si>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</si>
  <si>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</si>
  <si>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</si>
  <si>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</si>
  <si>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</si>
  <si>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</si>
  <si>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</si>
  <si>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</si>
  <si>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</si>
  <si>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</si>
  <si>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</si>
  <si>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</si>
  <si>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</si>
  <si>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</si>
  <si>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</si>
  <si>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</si>
  <si>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</si>
  <si>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</si>
  <si>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</si>
  <si>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</si>
  <si>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</si>
  <si>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</si>
  <si>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</si>
  <si>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</si>
  <si>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</si>
  <si>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</si>
  <si>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</si>
  <si>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</si>
  <si>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</si>
  <si>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</si>
  <si>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</si>
  <si>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</si>
  <si>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</si>
  <si>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</si>
  <si>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</si>
  <si>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</si>
  <si>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</si>
  <si>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</si>
  <si>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</si>
  <si>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</si>
  <si>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</si>
  <si>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</si>
  <si>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</si>
  <si>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</si>
  <si>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</si>
  <si>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</si>
  <si>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</si>
  <si>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</si>
  <si>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</si>
  <si>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</si>
  <si>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</si>
  <si>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</si>
  <si>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</si>
  <si>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</si>
  <si>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</si>
  <si>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</si>
  <si>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</si>
  <si>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</si>
  <si>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</si>
  <si>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</si>
  <si>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</si>
  <si>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</si>
  <si>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</si>
  <si>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</si>
  <si>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</si>
  <si>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</si>
  <si>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</si>
  <si>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</si>
  <si>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</si>
  <si>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</si>
  <si>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</si>
  <si>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</si>
  <si>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</si>
  <si>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</si>
  <si>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</si>
  <si>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</si>
  <si>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</si>
  <si>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</si>
  <si>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</si>
  <si>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</si>
  <si>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</si>
  <si>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</si>
  <si>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</si>
  <si>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</si>
  <si>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</si>
  <si>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</si>
  <si>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</si>
  <si>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</si>
  <si>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</si>
  <si>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</si>
  <si>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</si>
  <si>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</si>
  <si>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</si>
  <si>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</si>
  <si>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</si>
  <si>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</si>
  <si>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</si>
  <si>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</si>
  <si>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</si>
  <si>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</si>
  <si>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</si>
  <si>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</si>
  <si>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</si>
  <si>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</si>
  <si>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</si>
  <si>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</si>
  <si>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</si>
  <si>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</si>
  <si>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</si>
  <si>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</si>
  <si>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</si>
  <si>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</si>
  <si>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</si>
  <si>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</si>
  <si>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</si>
  <si>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</si>
  <si>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</si>
  <si>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</si>
  <si>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</si>
  <si>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</si>
  <si>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</si>
  <si>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</si>
  <si>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</si>
  <si>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</si>
  <si>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</si>
  <si>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</si>
  <si>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</si>
  <si>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</si>
  <si>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</si>
  <si>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</si>
  <si>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</si>
  <si>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</si>
  <si>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</si>
  <si>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</si>
  <si>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</si>
  <si>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</si>
  <si>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</si>
  <si>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</si>
  <si>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</si>
  <si>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</si>
  <si>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</si>
  <si>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</si>
  <si>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</si>
  <si>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</si>
  <si>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</si>
  <si>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</si>
  <si>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</si>
  <si>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</si>
  <si>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</si>
  <si>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</si>
  <si>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</si>
  <si>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</si>
  <si>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</si>
  <si>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</si>
  <si>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</si>
  <si>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</si>
  <si>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</si>
  <si>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</si>
  <si>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</si>
  <si>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</si>
  <si>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</si>
  <si>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</si>
  <si>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</si>
  <si>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</si>
  <si>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</si>
  <si>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</si>
  <si>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</si>
  <si>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</si>
  <si>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</si>
  <si>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</si>
  <si>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</si>
  <si>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</si>
  <si>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</si>
  <si>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</si>
  <si>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</si>
  <si>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</si>
  <si>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</si>
  <si>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</si>
  <si>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</si>
  <si>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</si>
  <si>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</si>
  <si>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</si>
  <si>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</si>
  <si>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</si>
  <si>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</si>
  <si>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</si>
  <si>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</si>
  <si>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</si>
  <si>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</si>
  <si>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</si>
  <si>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</si>
  <si>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</si>
  <si>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</si>
  <si>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</si>
  <si>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</si>
  <si>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</si>
  <si>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</si>
  <si>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</si>
  <si>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</si>
  <si>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</si>
  <si>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</si>
  <si>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</si>
  <si>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</si>
  <si>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</si>
  <si>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</si>
  <si>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</si>
  <si>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</si>
  <si>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</si>
  <si>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</si>
  <si>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</si>
  <si>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</si>
  <si>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</si>
  <si>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</si>
  <si>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</si>
  <si>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</si>
  <si>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</si>
  <si>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</si>
  <si>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</si>
  <si>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</si>
  <si>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</si>
  <si>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</si>
  <si>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</si>
  <si>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</si>
  <si>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</si>
  <si>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</si>
  <si>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</si>
  <si>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</si>
  <si>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</si>
  <si>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</si>
  <si>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</si>
  <si>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</si>
  <si>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</si>
  <si>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</si>
  <si>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</si>
  <si>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</si>
  <si>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</si>
  <si>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</si>
  <si>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</si>
  <si>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</si>
  <si>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</si>
  <si>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</si>
  <si>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</si>
  <si>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</si>
  <si>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</si>
  <si>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</si>
  <si>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</si>
  <si>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</si>
  <si>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</si>
  <si>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</si>
  <si>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</si>
  <si>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</si>
  <si>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</si>
  <si>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</si>
  <si>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</si>
  <si>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</si>
  <si>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</si>
  <si>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</si>
  <si>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</si>
  <si>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</si>
  <si>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</si>
  <si>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</si>
  <si>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</si>
  <si>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</si>
  <si>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</si>
  <si>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</si>
  <si>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</si>
  <si>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</si>
  <si>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</si>
  <si>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</si>
  <si>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</si>
  <si>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</si>
  <si>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</si>
  <si>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</si>
  <si>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</si>
  <si>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</si>
  <si>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</si>
  <si>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</si>
  <si>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</si>
  <si>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</si>
  <si>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</si>
  <si>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</si>
  <si>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</si>
  <si>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</si>
  <si>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</si>
  <si>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</si>
  <si>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</si>
  <si>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</si>
  <si>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</si>
  <si>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</si>
  <si>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</si>
  <si>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</si>
  <si>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</si>
  <si>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</si>
  <si>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</si>
  <si>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</si>
  <si>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</si>
  <si>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</si>
  <si>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</si>
  <si>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</si>
  <si>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</si>
  <si>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</si>
  <si>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</si>
  <si>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</si>
  <si>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</si>
  <si>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</si>
  <si>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</si>
  <si>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</si>
  <si>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</si>
  <si>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</si>
  <si>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</si>
  <si>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</si>
  <si>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</si>
  <si>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</si>
  <si>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</si>
  <si>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</si>
  <si>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</si>
  <si>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</si>
  <si>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</si>
  <si>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</si>
  <si>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</si>
  <si>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</si>
  <si>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</si>
  <si>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</si>
  <si>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</si>
  <si>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</si>
  <si>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</si>
  <si>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</si>
  <si>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</si>
  <si>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</si>
  <si>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</si>
  <si>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</si>
  <si>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</si>
  <si>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</si>
  <si>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</si>
  <si>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</si>
  <si>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</si>
  <si>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</si>
  <si>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</si>
  <si>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</si>
  <si>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</si>
  <si>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</si>
  <si>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</si>
  <si>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</si>
  <si>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</si>
  <si>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</si>
  <si>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</si>
  <si>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</si>
  <si>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</si>
  <si>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</si>
  <si>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</si>
  <si>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</si>
  <si>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</si>
  <si>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</si>
  <si>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</si>
  <si>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</si>
  <si>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</si>
  <si>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</si>
  <si>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</si>
  <si>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</si>
  <si>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</si>
  <si>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</si>
  <si>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</si>
  <si>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</si>
  <si>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</si>
  <si>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</si>
  <si>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</si>
  <si>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</si>
  <si>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</si>
  <si>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</si>
  <si>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</si>
  <si>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</si>
  <si>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</si>
  <si>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</si>
  <si>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</si>
  <si>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</si>
  <si>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</si>
  <si>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</si>
  <si>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</si>
  <si>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</si>
  <si>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</si>
  <si>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</si>
  <si>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</si>
  <si>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</si>
  <si>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</si>
  <si>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</si>
  <si>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</si>
  <si>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</si>
  <si>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</si>
  <si>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</si>
  <si>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</si>
  <si>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</si>
  <si>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</si>
  <si>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</si>
  <si>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</si>
  <si>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</si>
  <si>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</si>
  <si>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</si>
  <si>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</si>
  <si>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</si>
  <si>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</si>
  <si>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</si>
  <si>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</si>
  <si>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</si>
  <si>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</si>
  <si>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</si>
  <si>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</si>
  <si>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</si>
  <si>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</si>
  <si>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</si>
  <si>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</si>
  <si>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</si>
  <si>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</si>
  <si>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</si>
  <si>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</si>
  <si>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</si>
  <si>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</si>
  <si>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</si>
  <si>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</si>
  <si>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</si>
  <si>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</si>
  <si>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</si>
  <si>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</si>
  <si>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</si>
  <si>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</si>
  <si>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</si>
  <si>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</si>
  <si>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</si>
  <si>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</si>
  <si>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</si>
  <si>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</si>
  <si>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</si>
  <si>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</si>
  <si>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</si>
  <si>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</si>
  <si>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</si>
  <si>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</si>
  <si>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</si>
  <si>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</si>
  <si>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</si>
  <si>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</si>
  <si>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</si>
  <si>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</si>
  <si>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</si>
  <si>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</si>
  <si>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</si>
  <si>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</si>
  <si>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</si>
  <si>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</si>
  <si>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</si>
  <si>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</si>
  <si>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</si>
  <si>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</si>
  <si>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</si>
  <si>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</si>
  <si>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</si>
  <si>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</si>
  <si>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</si>
  <si>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</si>
  <si>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</si>
  <si>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</si>
  <si>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</si>
  <si>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</si>
  <si>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</si>
  <si>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</si>
  <si>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</si>
  <si>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</si>
  <si>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</si>
  <si>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</si>
  <si>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</si>
  <si>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</si>
  <si>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</si>
  <si>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</si>
  <si>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</si>
  <si>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</si>
  <si>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</si>
  <si>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</si>
  <si>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</si>
  <si>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</si>
  <si>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</si>
  <si>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</si>
  <si>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</si>
  <si>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</si>
  <si>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</si>
  <si>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</si>
  <si>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</si>
  <si>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</si>
  <si>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</si>
  <si>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</si>
  <si>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</si>
  <si>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</si>
  <si>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</si>
  <si>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</si>
  <si>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</si>
  <si>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</si>
  <si>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</si>
  <si>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</si>
  <si>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</si>
  <si>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</si>
  <si>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</si>
  <si>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</si>
  <si>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</si>
  <si>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</si>
  <si>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</si>
  <si>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</si>
  <si>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</si>
  <si>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</si>
  <si>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</si>
  <si>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</si>
  <si>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</si>
  <si>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</si>
  <si>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</si>
  <si>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</si>
  <si>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</si>
  <si>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</si>
  <si>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</si>
  <si>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</si>
  <si>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</si>
  <si>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</si>
  <si>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</si>
  <si>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</si>
  <si>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</si>
  <si>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</si>
  <si>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</si>
  <si>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</si>
  <si>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</si>
  <si>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</si>
  <si>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</si>
  <si>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</si>
  <si>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</si>
  <si>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</si>
  <si>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</si>
  <si>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</si>
  <si>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</si>
  <si>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</si>
  <si>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</si>
  <si>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</si>
  <si>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</si>
  <si>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</si>
  <si>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</si>
  <si>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</si>
  <si>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</si>
  <si>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</si>
  <si>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</si>
  <si>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</si>
  <si>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</si>
  <si>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</si>
  <si>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</si>
  <si>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</si>
  <si>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</si>
  <si>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</si>
  <si>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</si>
  <si>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</si>
  <si>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</si>
  <si>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</si>
  <si>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</si>
  <si>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</si>
  <si>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</si>
  <si>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</si>
  <si>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</si>
  <si>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</si>
  <si>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</si>
  <si>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</si>
  <si>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</si>
  <si>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</si>
  <si>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</si>
  <si>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</si>
  <si>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</si>
  <si>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</si>
  <si>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</si>
  <si>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</si>
  <si>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</si>
  <si>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</si>
  <si>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</si>
  <si>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</si>
  <si>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</si>
  <si>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</si>
  <si>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</si>
  <si>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</si>
  <si>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</si>
  <si>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</si>
  <si>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</si>
  <si>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</si>
  <si>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</si>
  <si>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</si>
  <si>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</si>
  <si>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</si>
  <si>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</si>
  <si>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</si>
  <si>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</si>
  <si>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</si>
  <si>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</si>
  <si>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</si>
  <si>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</si>
  <si>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</si>
  <si>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</si>
  <si>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</si>
  <si>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</si>
  <si>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</si>
  <si>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</si>
  <si>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</si>
  <si>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</si>
  <si>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</si>
  <si>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</si>
  <si>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</si>
  <si>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</si>
  <si>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</si>
  <si>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</si>
  <si>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</si>
  <si>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</si>
  <si>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</si>
  <si>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</si>
  <si>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</si>
  <si>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</si>
  <si>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</si>
  <si>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</si>
  <si>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</si>
  <si>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</si>
  <si>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</si>
  <si>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</si>
  <si>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</si>
  <si>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</si>
  <si>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</si>
  <si>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</si>
  <si>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</si>
  <si>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</si>
  <si>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</si>
  <si>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</si>
  <si>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</si>
  <si>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</si>
  <si>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</si>
  <si>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</si>
  <si>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</si>
  <si>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</si>
  <si>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</si>
  <si>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</si>
  <si>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</si>
  <si>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</si>
  <si>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</si>
  <si>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</si>
  <si>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</si>
  <si>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</si>
  <si>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</si>
  <si>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</si>
  <si>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</si>
  <si>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</si>
  <si>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</si>
  <si>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</si>
  <si>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</si>
  <si>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</si>
  <si>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</si>
  <si>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</si>
  <si>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</si>
  <si>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</si>
  <si>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</si>
  <si>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</si>
  <si>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</si>
  <si>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</si>
  <si>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</si>
  <si>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</si>
  <si>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</si>
  <si>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</si>
  <si>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</si>
  <si>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</si>
  <si>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</si>
  <si>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</si>
  <si>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</si>
  <si>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</si>
  <si>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</si>
  <si>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</si>
  <si>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</si>
  <si>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</si>
  <si>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</si>
  <si>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</si>
  <si>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</si>
  <si>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</si>
  <si>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</si>
  <si>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</si>
  <si>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</si>
  <si>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</si>
  <si>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</si>
  <si>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</si>
  <si>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</si>
  <si>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</si>
  <si>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</si>
  <si>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</si>
  <si>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</si>
  <si>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</si>
  <si>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</si>
  <si>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</si>
  <si>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</si>
  <si>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</si>
  <si>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</si>
  <si>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</si>
  <si>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</si>
  <si>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</si>
  <si>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</si>
  <si>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</si>
  <si>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</si>
  <si>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</si>
  <si>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</si>
  <si>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</si>
  <si>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</si>
  <si>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</si>
  <si>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</si>
  <si>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</si>
  <si>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</si>
  <si>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</si>
  <si>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</si>
  <si>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</si>
  <si>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</si>
  <si>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</si>
  <si>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</si>
  <si>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</si>
  <si>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</si>
  <si>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</si>
  <si>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</si>
  <si>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</si>
  <si>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</si>
  <si>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</si>
  <si>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</si>
  <si>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</si>
  <si>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</si>
  <si>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</si>
  <si>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</si>
  <si>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</si>
  <si>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</si>
  <si>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</si>
  <si>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</si>
  <si>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</si>
  <si>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</si>
  <si>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</si>
  <si>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</si>
  <si>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</si>
  <si>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</si>
  <si>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</si>
  <si>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</si>
  <si>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</si>
  <si>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</si>
  <si>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</si>
  <si>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</si>
  <si>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</si>
  <si>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</si>
  <si>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</si>
  <si>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</si>
  <si>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</si>
  <si>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</si>
  <si>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</si>
  <si>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</si>
  <si>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</si>
  <si>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</si>
  <si>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</si>
  <si>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</si>
  <si>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</si>
  <si>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</si>
  <si>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</si>
  <si>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</si>
  <si>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</si>
  <si>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</si>
  <si>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</si>
  <si>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</si>
  <si>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</si>
  <si>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</si>
  <si>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</si>
  <si>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</si>
  <si>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</si>
  <si>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</si>
  <si>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</si>
  <si>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</si>
  <si>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</si>
  <si>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</si>
  <si>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</si>
  <si>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</si>
  <si>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</si>
  <si>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</si>
  <si>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</si>
  <si>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</si>
  <si>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</si>
  <si>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</si>
  <si>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</si>
  <si>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</si>
  <si>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</si>
  <si>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</si>
  <si>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</si>
  <si>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</si>
  <si>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</si>
  <si>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</si>
  <si>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</si>
  <si>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</si>
  <si>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</si>
  <si>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</si>
  <si>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</si>
  <si>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</si>
  <si>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</si>
  <si>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</si>
  <si>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</si>
  <si>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</si>
  <si>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</si>
  <si>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</si>
  <si>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</si>
  <si>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</si>
  <si>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</si>
  <si>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</si>
  <si>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</si>
  <si>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</si>
  <si>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</si>
  <si>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</si>
  <si>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</si>
  <si>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</si>
  <si>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</si>
  <si>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</si>
  <si>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</si>
  <si>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</si>
  <si>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</si>
  <si>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</si>
  <si>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</si>
  <si>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</si>
  <si>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</si>
  <si>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</si>
  <si>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</si>
  <si>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</si>
  <si>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</si>
  <si>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</si>
  <si>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</si>
  <si>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</si>
  <si>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</si>
  <si>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</si>
  <si>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</si>
  <si>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</si>
  <si>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</si>
  <si>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</si>
  <si>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</si>
  <si>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</si>
  <si>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</si>
  <si>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</si>
  <si>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</si>
  <si>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</si>
  <si>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</si>
  <si>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</si>
  <si>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</si>
  <si>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</si>
  <si>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</si>
  <si>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</si>
  <si>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</si>
  <si>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</si>
  <si>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</si>
  <si>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</si>
  <si>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</si>
  <si>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</si>
  <si>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</si>
  <si>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</si>
  <si>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</si>
  <si>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</si>
  <si>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</si>
  <si>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</si>
  <si>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</si>
  <si>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</si>
  <si>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</si>
  <si>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</si>
  <si>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</si>
  <si>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</si>
  <si>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</si>
  <si>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</si>
  <si>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</si>
  <si>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</si>
  <si>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</si>
  <si>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</si>
  <si>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</si>
  <si>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</si>
  <si>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</si>
  <si>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</si>
  <si>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</si>
  <si>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</si>
  <si>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</si>
  <si>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</si>
  <si>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</si>
  <si>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</si>
  <si>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</si>
  <si>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</si>
  <si>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</si>
  <si>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</si>
  <si>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</si>
  <si>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</si>
  <si>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</si>
  <si>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</si>
  <si>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</si>
  <si>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</si>
  <si>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</si>
  <si>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</si>
  <si>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</si>
  <si>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</si>
  <si>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</si>
  <si>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</si>
  <si>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</si>
  <si>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</si>
  <si>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</si>
  <si>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</si>
  <si>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</si>
  <si>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</si>
  <si>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</si>
  <si>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</si>
  <si>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</si>
  <si>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</si>
  <si>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</si>
  <si>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</si>
  <si>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</si>
  <si>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</si>
  <si>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</si>
  <si>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</si>
  <si>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</si>
  <si>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</si>
  <si>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</si>
  <si>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</si>
  <si>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</si>
  <si>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</si>
  <si>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</si>
  <si>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</si>
  <si>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</si>
  <si>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</si>
  <si>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</si>
  <si>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</si>
  <si>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</si>
  <si>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</si>
  <si>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</si>
  <si>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</si>
  <si>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</si>
  <si>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</si>
  <si>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</si>
  <si>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</si>
  <si>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</si>
  <si>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</si>
  <si>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</si>
  <si>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</si>
  <si>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</si>
  <si>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</si>
  <si>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</si>
  <si>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</si>
  <si>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</si>
  <si>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</si>
  <si>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</si>
  <si>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</si>
  <si>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</si>
  <si>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</si>
  <si>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</si>
  <si>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</si>
  <si>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</si>
  <si>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</si>
  <si>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</si>
  <si>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</si>
  <si>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</si>
  <si>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</si>
  <si>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</si>
  <si>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</si>
  <si>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</si>
  <si>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</si>
  <si>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</si>
  <si>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</si>
  <si>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</si>
  <si>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</si>
  <si>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</si>
  <si>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</si>
  <si>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</si>
  <si>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</si>
  <si>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</si>
  <si>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</si>
  <si>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</si>
  <si>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</si>
  <si>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</si>
  <si>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</si>
  <si>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</si>
  <si>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</si>
  <si>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</si>
  <si>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</si>
  <si>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</si>
  <si>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</si>
  <si>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</si>
  <si>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</si>
  <si>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</si>
  <si>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</si>
  <si>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</si>
  <si>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</si>
  <si>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</si>
  <si>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</si>
  <si>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</si>
  <si>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</si>
  <si>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</si>
  <si>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</si>
  <si>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</si>
  <si>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</si>
  <si>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</si>
  <si>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</si>
  <si>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</si>
  <si>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</si>
  <si>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</si>
  <si>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</si>
  <si>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</si>
  <si>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</si>
  <si>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</si>
  <si>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</si>
  <si>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</si>
  <si>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</si>
  <si>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</si>
  <si>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</si>
  <si>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</si>
  <si>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</si>
  <si>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</si>
  <si>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</si>
  <si>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</si>
  <si>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</si>
  <si>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</si>
  <si>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</si>
  <si>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</si>
  <si>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</si>
  <si>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</si>
  <si>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</si>
  <si>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</si>
  <si>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</si>
  <si>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</si>
  <si>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</si>
  <si>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</si>
  <si>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</si>
  <si>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</si>
  <si>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</si>
  <si>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</si>
  <si>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</si>
  <si>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</si>
  <si>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</si>
  <si>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</si>
  <si>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</si>
  <si>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</si>
  <si>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</si>
  <si>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</si>
  <si>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</si>
  <si>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</si>
  <si>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</si>
  <si>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</si>
  <si>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</si>
  <si>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</si>
  <si>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</si>
  <si>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</si>
  <si>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</si>
  <si>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</si>
  <si>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</si>
  <si>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</si>
  <si>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</si>
  <si>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</si>
  <si>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</si>
  <si>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</si>
  <si>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</si>
  <si>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</si>
  <si>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</si>
  <si>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</si>
  <si>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</si>
  <si>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</si>
  <si>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</si>
  <si>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</si>
  <si>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</si>
  <si>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</si>
  <si>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</si>
  <si>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</si>
  <si>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</si>
  <si>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</si>
  <si>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</si>
  <si>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</si>
  <si>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</si>
  <si>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</si>
  <si>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</si>
  <si>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</si>
  <si>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</si>
  <si>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</si>
  <si>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</si>
  <si>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</si>
  <si>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</si>
  <si>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</si>
  <si>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</si>
  <si>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</si>
  <si>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</si>
  <si>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</si>
  <si>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</si>
  <si>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</si>
  <si>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</si>
  <si>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</si>
  <si>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</si>
  <si>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</si>
  <si>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</si>
  <si>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</si>
  <si>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</si>
  <si>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</si>
  <si>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</si>
  <si>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</si>
  <si>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</si>
  <si>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</si>
  <si>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</si>
  <si>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</si>
  <si>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</si>
  <si>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</si>
  <si>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</si>
  <si>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</si>
  <si>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</si>
  <si>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</si>
  <si>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</si>
  <si>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</si>
  <si>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</si>
  <si>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</si>
  <si>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</si>
  <si>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</si>
  <si>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</si>
  <si>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</si>
  <si>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</si>
  <si>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</si>
  <si>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</si>
  <si>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</si>
  <si>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</si>
  <si>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</si>
  <si>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</si>
  <si>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</si>
  <si>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</si>
  <si>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</si>
  <si>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</si>
  <si>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</si>
  <si>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</si>
  <si>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</si>
  <si>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</si>
  <si>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</si>
  <si>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</si>
  <si>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</si>
  <si>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</si>
  <si>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</si>
  <si>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</si>
  <si>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</si>
  <si>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</si>
  <si>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</si>
  <si>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</si>
  <si>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</si>
  <si>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</si>
  <si>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</si>
  <si>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</si>
  <si>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</si>
  <si>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</si>
  <si>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</si>
  <si>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</si>
  <si>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</si>
  <si>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</si>
  <si>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</si>
  <si>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</si>
  <si>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</si>
  <si>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</si>
  <si>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</si>
  <si>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</si>
  <si>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</si>
  <si>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</si>
  <si>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</si>
  <si>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</si>
  <si>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</si>
  <si>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</si>
  <si>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</si>
  <si>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</si>
  <si>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</si>
  <si>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</si>
  <si>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</si>
  <si>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</si>
  <si>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</si>
  <si>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</si>
  <si>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</si>
  <si>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</si>
  <si>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</si>
  <si>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</si>
  <si>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</si>
  <si>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</si>
  <si>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</si>
  <si>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</si>
  <si>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</si>
  <si>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</si>
  <si>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</si>
  <si>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</si>
  <si>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</si>
  <si>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</si>
  <si>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</si>
  <si>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</si>
  <si>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</si>
  <si>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</si>
  <si>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</si>
  <si>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</si>
  <si>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</si>
  <si>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</si>
  <si>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</si>
  <si>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</si>
  <si>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</si>
  <si>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</si>
  <si>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</si>
  <si>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</si>
  <si>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</si>
  <si>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</si>
  <si>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</si>
  <si>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</si>
  <si>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</si>
  <si>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</si>
  <si>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</si>
  <si>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</si>
  <si>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</si>
  <si>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</si>
  <si>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</si>
  <si>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</si>
  <si>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</si>
  <si>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</si>
  <si>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</si>
  <si>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</si>
  <si>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</si>
  <si>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</si>
  <si>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</si>
  <si>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</si>
  <si>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</si>
  <si>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</si>
  <si>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</si>
  <si>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</si>
  <si>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</si>
  <si>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</si>
  <si>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</si>
  <si>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</si>
  <si>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</si>
  <si>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</si>
  <si>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</si>
  <si>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</si>
  <si>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</si>
  <si>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</si>
  <si>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</si>
  <si>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</si>
  <si>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</si>
  <si>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</si>
  <si>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</si>
  <si>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</si>
  <si>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</si>
  <si>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</si>
  <si>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</si>
  <si>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</si>
  <si>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</si>
  <si>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</si>
  <si>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</si>
  <si>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</si>
  <si>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</si>
  <si>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</si>
  <si>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</si>
  <si>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</si>
  <si>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</si>
  <si>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</si>
  <si>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</si>
  <si>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</si>
  <si>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</si>
  <si>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</si>
  <si>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</si>
  <si>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</si>
  <si>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</si>
  <si>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</si>
  <si>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</si>
  <si>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</si>
  <si>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</si>
  <si>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</si>
  <si>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</si>
  <si>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</si>
  <si>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</si>
  <si>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</si>
  <si>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</si>
  <si>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</si>
  <si>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</si>
  <si>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</si>
  <si>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</si>
  <si>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</si>
  <si>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</si>
  <si>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</si>
  <si>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</si>
  <si>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</si>
  <si>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</si>
  <si>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</si>
  <si>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</si>
  <si>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</si>
  <si>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</si>
  <si>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</si>
  <si>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</si>
  <si>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</si>
  <si>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</si>
  <si>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</si>
  <si>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</si>
  <si>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</si>
  <si>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</si>
  <si>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</si>
  <si>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</si>
  <si>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</si>
  <si>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</si>
  <si>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</si>
  <si>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</si>
  <si>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</si>
  <si>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</si>
  <si>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</si>
  <si>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</si>
  <si>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</si>
  <si>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</si>
  <si>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</si>
  <si>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</si>
  <si>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</si>
  <si>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</si>
  <si>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</si>
  <si>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</si>
  <si>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</si>
  <si>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</si>
  <si>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</si>
  <si>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</si>
  <si>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</si>
  <si>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</si>
  <si>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</si>
  <si>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</si>
  <si>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</si>
  <si>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</si>
  <si>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</si>
  <si>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</si>
  <si>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</si>
  <si>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</si>
  <si>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</si>
  <si>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</si>
  <si>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</si>
  <si>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</si>
  <si>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</si>
  <si>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</si>
  <si>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</si>
  <si>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</si>
  <si>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</si>
  <si>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</si>
  <si>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</si>
  <si>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</si>
  <si>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</si>
  <si>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</si>
  <si>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</si>
  <si>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</si>
  <si>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</si>
  <si>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</si>
  <si>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</si>
  <si>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</si>
  <si>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</si>
  <si>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</si>
  <si>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</si>
  <si>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</si>
  <si>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</si>
  <si>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</si>
  <si>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</si>
  <si>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</si>
  <si>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</si>
  <si>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</si>
  <si>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</si>
  <si>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</si>
  <si>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</si>
  <si>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</si>
  <si>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</si>
  <si>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</si>
  <si>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</si>
  <si>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</si>
  <si>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</si>
  <si>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</si>
  <si>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</si>
  <si>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</si>
  <si>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</si>
  <si>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</si>
  <si>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</si>
  <si>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</si>
  <si>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</si>
  <si>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</si>
  <si>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</si>
  <si>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</si>
  <si>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</si>
  <si>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</si>
  <si>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</si>
  <si>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</si>
  <si>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</si>
  <si>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</si>
  <si>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</si>
  <si>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</si>
  <si>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</si>
  <si>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</si>
  <si>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</si>
  <si>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</si>
  <si>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</si>
  <si>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</si>
  <si>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</si>
  <si>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</si>
  <si>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</si>
  <si>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</si>
  <si>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</si>
  <si>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</si>
  <si>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</si>
  <si>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</si>
  <si>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</si>
  <si>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</si>
  <si>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</si>
  <si>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</si>
  <si>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</si>
  <si>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</si>
  <si>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</si>
  <si>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</si>
  <si>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</si>
  <si>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</si>
  <si>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</si>
  <si>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</si>
  <si>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</si>
  <si>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</si>
  <si>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</si>
  <si>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</si>
  <si>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</si>
  <si>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</si>
  <si>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</si>
  <si>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</si>
  <si>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</si>
  <si>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</si>
  <si>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</si>
  <si>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</si>
  <si>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</si>
  <si>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</si>
  <si>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</si>
  <si>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</si>
  <si>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</si>
  <si>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</si>
  <si>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</si>
  <si>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</si>
  <si>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</si>
  <si>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</si>
  <si>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</si>
  <si>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</si>
  <si>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</si>
  <si>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</si>
  <si>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</si>
  <si>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</si>
  <si>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</si>
  <si>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</si>
  <si>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</si>
  <si>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</si>
  <si>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</si>
  <si>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</si>
  <si>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</si>
  <si>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</si>
  <si>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</si>
  <si>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</si>
  <si>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</si>
  <si>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</si>
  <si>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</si>
  <si>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</si>
  <si>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</si>
  <si>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</si>
  <si>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</si>
  <si>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</si>
  <si>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</si>
  <si>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</si>
  <si>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</si>
  <si>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</si>
  <si>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</si>
  <si>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</si>
  <si>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</si>
  <si>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</si>
  <si>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</si>
  <si>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</si>
  <si>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</si>
  <si>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</si>
  <si>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</si>
  <si>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</si>
  <si>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</si>
  <si>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</si>
  <si>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</si>
  <si>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</si>
  <si>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</si>
  <si>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</si>
  <si>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</si>
  <si>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</si>
  <si>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</si>
  <si>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</si>
  <si>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</si>
  <si>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</si>
  <si>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</si>
  <si>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</si>
  <si>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</si>
  <si>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</si>
  <si>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</si>
  <si>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</si>
  <si>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</si>
  <si>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</si>
  <si>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</si>
  <si>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</si>
  <si>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</si>
  <si>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</si>
  <si>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</si>
  <si>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</si>
  <si>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</si>
  <si>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</si>
  <si>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</si>
  <si>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</si>
  <si>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</si>
  <si>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</si>
  <si>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</si>
  <si>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</si>
  <si>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</si>
  <si>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</si>
  <si>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</si>
  <si>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</si>
  <si>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</si>
  <si>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</si>
  <si>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</si>
  <si>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</si>
  <si>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</si>
  <si>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</si>
  <si>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</si>
  <si>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</si>
  <si>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</si>
  <si>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</si>
  <si>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</si>
  <si>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</si>
  <si>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</si>
  <si>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</si>
  <si>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</si>
  <si>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</si>
  <si>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</si>
  <si>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</si>
  <si>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</si>
  <si>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</si>
  <si>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</si>
  <si>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</si>
  <si>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</si>
  <si>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</si>
  <si>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</si>
  <si>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</si>
  <si>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</si>
  <si>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</si>
  <si>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</si>
  <si>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</si>
  <si>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</si>
  <si>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</si>
  <si>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</si>
  <si>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</si>
  <si>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</si>
  <si>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</si>
  <si>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</si>
  <si>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</si>
  <si>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</si>
  <si>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</si>
  <si>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</si>
  <si>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</si>
  <si>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</si>
  <si>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</si>
  <si>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</si>
  <si>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</si>
  <si>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</si>
  <si>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</si>
  <si>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</si>
  <si>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</si>
  <si>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</si>
  <si>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</si>
  <si>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</si>
  <si>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</si>
  <si>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</si>
  <si>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</si>
  <si>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</si>
  <si>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</si>
  <si>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</si>
  <si>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</si>
  <si>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</si>
  <si>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</si>
  <si>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</si>
  <si>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</si>
  <si>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</si>
  <si>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</si>
  <si>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</si>
  <si>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</si>
  <si>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</si>
  <si>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</si>
  <si>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</si>
  <si>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</si>
  <si>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</si>
  <si>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</si>
  <si>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</si>
  <si>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</si>
  <si>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</si>
  <si>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</si>
  <si>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</si>
  <si>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</si>
  <si>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</si>
  <si>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</si>
  <si>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</si>
  <si>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</si>
  <si>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</si>
  <si>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</si>
  <si>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</si>
  <si>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</si>
  <si>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</si>
  <si>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</si>
  <si>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</si>
  <si>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</si>
  <si>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</si>
  <si>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</si>
  <si>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</si>
  <si>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</si>
  <si>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</si>
  <si>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</si>
  <si>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</si>
  <si>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</si>
  <si>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</si>
  <si>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</si>
  <si>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</si>
  <si>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</si>
  <si>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</si>
  <si>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</si>
  <si>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</si>
  <si>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</si>
  <si>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</si>
  <si>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</si>
  <si>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</si>
  <si>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</si>
  <si>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</si>
  <si>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</si>
  <si>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</si>
  <si>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</si>
  <si>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</si>
  <si>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</si>
  <si>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</si>
  <si>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</si>
  <si>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</si>
  <si>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</si>
  <si>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</si>
  <si>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</si>
  <si>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</si>
  <si>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</si>
  <si>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</si>
  <si>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</si>
  <si>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</si>
  <si>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</si>
  <si>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</si>
  <si>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</si>
  <si>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</si>
  <si>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</si>
  <si>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</si>
  <si>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</si>
  <si>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</si>
  <si>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</si>
  <si>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</si>
  <si>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</si>
  <si>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</si>
  <si>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</si>
  <si>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</si>
  <si>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</si>
  <si>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</si>
  <si>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</si>
  <si>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</si>
  <si>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</si>
  <si>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</si>
  <si>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</si>
  <si>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</si>
  <si>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</si>
  <si>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</si>
  <si>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</si>
  <si>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</si>
  <si>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</si>
  <si>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</si>
  <si>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</si>
  <si>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</si>
  <si>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</si>
  <si>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</si>
  <si>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</si>
  <si>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</si>
  <si>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</si>
  <si>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</si>
  <si>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</si>
  <si>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</si>
  <si>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</si>
  <si>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</si>
  <si>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</si>
  <si>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</si>
  <si>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</si>
  <si>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</si>
  <si>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</si>
  <si>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</si>
  <si>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</si>
  <si>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</si>
  <si>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</si>
  <si>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</si>
  <si>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</si>
  <si>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</si>
  <si>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</si>
  <si>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</si>
  <si>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</si>
  <si>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</si>
  <si>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</si>
  <si>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</si>
  <si>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</si>
  <si>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</si>
  <si>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</si>
  <si>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</si>
  <si>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</si>
  <si>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</si>
  <si>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</si>
  <si>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</si>
  <si>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</si>
  <si>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</si>
  <si>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</si>
  <si>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</si>
  <si>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</si>
  <si>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</si>
  <si>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</si>
  <si>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</si>
  <si>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</si>
  <si>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</si>
  <si>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</si>
  <si>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</si>
  <si>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</si>
  <si>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</si>
  <si>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</si>
  <si>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</si>
  <si>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</si>
  <si>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</si>
  <si>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</si>
  <si>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</si>
  <si>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</si>
  <si>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</si>
  <si>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</si>
  <si>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</si>
  <si>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</si>
  <si>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</si>
  <si>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</si>
  <si>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</si>
  <si>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</si>
  <si>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</si>
  <si>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</si>
  <si>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</si>
  <si>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</si>
  <si>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</si>
  <si>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</si>
  <si>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</si>
  <si>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</si>
  <si>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</si>
  <si>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</si>
  <si>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</si>
  <si>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</si>
  <si>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</si>
  <si>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</si>
  <si>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</si>
  <si>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</si>
  <si>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</si>
  <si>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</si>
  <si>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</si>
  <si>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</si>
  <si>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</si>
  <si>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</si>
  <si>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</si>
  <si>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</si>
  <si>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</si>
  <si>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</si>
  <si>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</si>
  <si>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</si>
  <si>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</si>
  <si>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</si>
  <si>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</si>
  <si>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</si>
  <si>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</si>
  <si>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</si>
  <si>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</si>
  <si>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</si>
  <si>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</si>
  <si>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</si>
  <si>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</si>
  <si>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</si>
  <si>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</si>
  <si>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</si>
  <si>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</si>
  <si>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</si>
  <si>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</si>
  <si>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</si>
  <si>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</si>
  <si>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</si>
  <si>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</si>
  <si>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</si>
  <si>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</si>
  <si>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</si>
  <si>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</si>
  <si>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</si>
  <si>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</si>
  <si>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</si>
  <si>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</si>
  <si>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</si>
  <si>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</si>
  <si>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</si>
  <si>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</si>
  <si>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</si>
  <si>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</si>
  <si>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</si>
  <si>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</si>
  <si>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</si>
  <si>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</si>
  <si>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</si>
  <si>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</si>
  <si>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</si>
  <si>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</si>
  <si>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</si>
  <si>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</si>
  <si>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</si>
  <si>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</si>
  <si>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</si>
  <si>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</si>
  <si>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</si>
  <si>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</si>
  <si>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</si>
  <si>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</si>
  <si>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</si>
  <si>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</si>
  <si>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</si>
  <si>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</si>
  <si>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</si>
  <si>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</si>
  <si>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</si>
  <si>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</si>
  <si>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</si>
  <si>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</si>
  <si>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</si>
  <si>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</si>
  <si>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</si>
  <si>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</si>
  <si>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</si>
  <si>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</si>
  <si>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</si>
  <si>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</si>
  <si>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</si>
  <si>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</si>
  <si>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</si>
  <si>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</si>
  <si>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</si>
  <si>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</si>
  <si>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</si>
  <si>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</si>
  <si>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</si>
  <si>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</si>
  <si>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</si>
  <si>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</si>
  <si>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</si>
  <si>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</si>
  <si>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</si>
  <si>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</si>
  <si>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</si>
  <si>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</si>
  <si>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</si>
  <si>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</si>
  <si>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</si>
  <si>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</si>
  <si>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</si>
  <si>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</si>
  <si>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</si>
  <si>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</si>
  <si>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</si>
  <si>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</si>
  <si>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</si>
  <si>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</si>
  <si>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</si>
  <si>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</si>
  <si>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</si>
  <si>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</si>
  <si>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</si>
  <si>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</si>
  <si>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</si>
  <si>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</si>
  <si>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</si>
  <si>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</si>
  <si>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</si>
  <si>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</si>
  <si>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</si>
  <si>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</si>
  <si>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</si>
  <si>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</si>
  <si>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</si>
  <si>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</si>
  <si>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</si>
  <si>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</si>
  <si>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</si>
  <si>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</si>
  <si>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</si>
  <si>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</si>
  <si>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</si>
  <si>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</si>
  <si>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</si>
  <si>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</si>
  <si>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</si>
  <si>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</si>
  <si>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</si>
  <si>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</si>
  <si>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</si>
  <si>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</si>
  <si>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</si>
  <si>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</si>
  <si>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</si>
  <si>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</si>
  <si>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</si>
  <si>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</si>
  <si>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</si>
  <si>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</si>
  <si>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</si>
  <si>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</si>
  <si>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</si>
  <si>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</si>
  <si>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</si>
  <si>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</si>
  <si>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</si>
  <si>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</si>
  <si>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</si>
  <si>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</si>
  <si>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</si>
  <si>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</si>
  <si>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</si>
  <si>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</si>
  <si>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</si>
  <si>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</si>
  <si>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</si>
  <si>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</si>
  <si>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</si>
  <si>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</si>
  <si>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</si>
  <si>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</si>
  <si>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</si>
  <si>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</si>
  <si>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</si>
  <si>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</si>
  <si>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</si>
  <si>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</si>
  <si>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</si>
  <si>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</si>
  <si>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</si>
  <si>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</si>
  <si>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</si>
  <si>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</si>
  <si>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</si>
  <si>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</si>
  <si>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</si>
  <si>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</si>
  <si>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</si>
  <si>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</si>
  <si>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</si>
  <si>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</si>
  <si>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</si>
  <si>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</si>
  <si>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</si>
  <si>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</si>
  <si>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</si>
  <si>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</si>
  <si>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</si>
  <si>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</si>
  <si>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</si>
  <si>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</si>
  <si>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</si>
  <si>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</si>
  <si>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</si>
  <si>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</si>
  <si>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</si>
  <si>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</si>
  <si>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</si>
  <si>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</si>
  <si>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</si>
  <si>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</si>
  <si>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</si>
  <si>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</si>
  <si>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</si>
  <si>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</si>
  <si>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</si>
  <si>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</si>
  <si>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</si>
  <si>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</si>
  <si>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</si>
  <si>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</si>
  <si>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</si>
  <si>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</si>
  <si>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</si>
  <si>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</si>
  <si>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</si>
  <si>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</si>
  <si>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</si>
  <si>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</si>
  <si>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</si>
  <si>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</si>
  <si>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</si>
  <si>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</si>
  <si>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</si>
  <si>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</si>
  <si>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</si>
  <si>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</si>
  <si>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</si>
  <si>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</si>
  <si>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</si>
  <si>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</si>
  <si>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</si>
  <si>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</si>
  <si>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</si>
  <si>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</si>
  <si>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</si>
  <si>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</si>
  <si>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</si>
  <si>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</si>
  <si>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</si>
  <si>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</si>
  <si>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</si>
  <si>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</si>
  <si>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</si>
  <si>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</si>
  <si>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</si>
  <si>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</si>
  <si>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</si>
  <si>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</si>
  <si>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</si>
  <si>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</si>
  <si>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</si>
  <si>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</si>
  <si>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</si>
  <si>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</si>
  <si>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</si>
  <si>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</si>
  <si>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</si>
  <si>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</si>
  <si>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</si>
  <si>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</si>
  <si>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</si>
  <si>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</si>
  <si>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</si>
  <si>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</si>
  <si>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</si>
  <si>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</si>
  <si>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</si>
  <si>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</si>
  <si>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</si>
  <si>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</si>
  <si>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</si>
  <si>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</si>
  <si>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</si>
  <si>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</si>
  <si>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</si>
  <si>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</si>
  <si>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</si>
  <si>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</si>
  <si>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</si>
  <si>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</si>
  <si>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</si>
  <si>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</si>
  <si>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</si>
  <si>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</si>
  <si>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</si>
  <si>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</si>
  <si>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</si>
  <si>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</si>
  <si>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</si>
  <si>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</si>
  <si>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</si>
  <si>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</si>
  <si>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</si>
  <si>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</si>
  <si>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</si>
  <si>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</si>
  <si>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</si>
  <si>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</si>
  <si>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</si>
  <si>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</si>
  <si>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</si>
  <si>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</si>
  <si>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</si>
  <si>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</si>
  <si>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</si>
  <si>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</si>
  <si>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</si>
  <si>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</si>
  <si>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</si>
  <si>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</si>
  <si>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</si>
  <si>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</si>
  <si>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</si>
  <si>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</si>
  <si>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</si>
  <si>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</si>
  <si>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</si>
  <si>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</si>
  <si>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</si>
  <si>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</si>
  <si>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</si>
  <si>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</si>
  <si>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</si>
  <si>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</si>
  <si>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</si>
  <si>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</si>
  <si>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</si>
  <si>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</si>
  <si>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</si>
  <si>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</si>
  <si>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</si>
  <si>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</si>
  <si>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</si>
  <si>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</si>
  <si>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</si>
  <si>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</si>
  <si>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</si>
  <si>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</si>
  <si>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</si>
  <si>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</si>
  <si>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</si>
  <si>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</si>
  <si>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</si>
  <si>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</si>
  <si>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</si>
  <si>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</si>
  <si>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</si>
  <si>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</si>
  <si>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</si>
  <si>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</si>
  <si>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</si>
  <si>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</si>
  <si>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</si>
  <si>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</si>
  <si>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</si>
  <si>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</si>
  <si>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</si>
  <si>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</si>
  <si>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</si>
  <si>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</si>
  <si>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</si>
  <si>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</si>
  <si>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</si>
  <si>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</si>
  <si>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</si>
  <si>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</si>
  <si>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</si>
  <si>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</si>
  <si>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</si>
  <si>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</si>
  <si>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</si>
  <si>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</si>
  <si>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</si>
  <si>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</si>
  <si>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</si>
  <si>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</si>
  <si>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</si>
  <si>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</si>
  <si>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</si>
  <si>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</si>
  <si>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</si>
  <si>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</si>
  <si>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</si>
  <si>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</si>
  <si>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</si>
  <si>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</si>
  <si>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</si>
  <si>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</si>
  <si>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</si>
  <si>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</si>
  <si>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</si>
  <si>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</si>
  <si>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</si>
  <si>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</si>
  <si>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</si>
  <si>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</si>
  <si>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</si>
  <si>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</si>
  <si>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</si>
  <si>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</si>
  <si>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</si>
  <si>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</si>
  <si>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</si>
  <si>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</si>
  <si>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</si>
  <si>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</si>
  <si>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</si>
  <si>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</si>
  <si>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</si>
  <si>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</si>
  <si>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</si>
  <si>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</si>
  <si>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</si>
  <si>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</si>
  <si>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</si>
  <si>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</si>
  <si>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</si>
  <si>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</si>
  <si>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</si>
  <si>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</si>
  <si>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</si>
  <si>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</si>
  <si>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</si>
  <si>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</si>
  <si>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</si>
  <si>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</si>
  <si>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</si>
  <si>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</si>
  <si>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</si>
  <si>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</si>
  <si>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</si>
  <si>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</si>
  <si>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</si>
  <si>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</si>
  <si>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</si>
  <si>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</si>
  <si>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</si>
  <si>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</si>
  <si>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</si>
  <si>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</si>
  <si>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</si>
  <si>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</si>
  <si>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</si>
  <si>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</si>
  <si>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</si>
  <si>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</si>
  <si>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</si>
  <si>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</si>
  <si>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</si>
  <si>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</si>
  <si>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</si>
  <si>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</si>
  <si>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</si>
  <si>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</si>
  <si>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</si>
  <si>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</si>
  <si>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</si>
  <si>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</si>
  <si>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</si>
  <si>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</si>
  <si>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</si>
  <si>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</si>
  <si>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</si>
  <si>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</si>
  <si>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</si>
  <si>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</si>
  <si>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</si>
  <si>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</si>
  <si>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</si>
  <si>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</si>
  <si>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</si>
  <si>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</si>
  <si>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</si>
  <si>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</si>
  <si>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</si>
  <si>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</si>
  <si>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</si>
  <si>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</si>
  <si>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</si>
  <si>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</si>
  <si>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</si>
  <si>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</si>
  <si>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</si>
  <si>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</si>
  <si>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</si>
  <si>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</si>
  <si>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</si>
  <si>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</si>
  <si>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</si>
  <si>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</si>
  <si>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</si>
  <si>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</si>
  <si>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</si>
  <si>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</si>
  <si>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</si>
  <si>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</si>
  <si>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</si>
  <si>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</si>
  <si>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</si>
  <si>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</si>
  <si>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</si>
  <si>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</si>
  <si>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</si>
  <si>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</si>
  <si>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</si>
  <si>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</si>
  <si>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</si>
  <si>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</si>
  <si>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</si>
  <si>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</si>
  <si>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</si>
  <si>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</si>
  <si>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</si>
  <si>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</si>
  <si>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</si>
  <si>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</si>
  <si>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</si>
  <si>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</si>
  <si>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</si>
  <si>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</si>
  <si>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</si>
  <si>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</si>
  <si>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</si>
  <si>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</si>
  <si>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</si>
  <si>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</si>
  <si>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</si>
  <si>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</si>
  <si>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</si>
  <si>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</si>
  <si>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</si>
  <si>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</si>
  <si>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</si>
  <si>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</si>
  <si>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</si>
  <si>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</si>
  <si>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</si>
  <si>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</si>
  <si>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</si>
  <si>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</si>
  <si>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</si>
  <si>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</si>
  <si>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</si>
  <si>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</si>
  <si>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</si>
  <si>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</si>
  <si>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</si>
  <si>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</si>
  <si>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</si>
  <si>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</si>
  <si>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</si>
  <si>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</si>
  <si>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</si>
  <si>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</si>
  <si>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</si>
  <si>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</si>
  <si>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</si>
  <si>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</si>
  <si>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</si>
  <si>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</si>
  <si>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</si>
  <si>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</si>
  <si>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</si>
  <si>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</si>
  <si>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</si>
  <si>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</si>
  <si>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</si>
  <si>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</si>
  <si>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</si>
  <si>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</si>
  <si>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</si>
  <si>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</si>
  <si>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</si>
  <si>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</si>
  <si>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</si>
  <si>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</si>
  <si>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</si>
  <si>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</si>
  <si>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</si>
  <si>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</si>
  <si>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</si>
  <si>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</si>
  <si>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</si>
  <si>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</si>
  <si>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</si>
  <si>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</si>
  <si>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</si>
  <si>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</si>
  <si>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</si>
  <si>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</si>
  <si>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</si>
  <si>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</si>
  <si>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</si>
  <si>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</si>
  <si>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</si>
  <si>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</si>
  <si>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</si>
  <si>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</si>
  <si>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</si>
  <si>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</si>
  <si>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</si>
  <si>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</si>
  <si>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</si>
  <si>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</si>
  <si>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</si>
  <si>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</si>
  <si>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</si>
  <si>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</si>
  <si>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</si>
  <si>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</si>
  <si>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</si>
  <si>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</si>
  <si>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</si>
  <si>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</si>
  <si>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</si>
  <si>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</si>
  <si>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</si>
  <si>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</si>
  <si>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</si>
  <si>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</si>
  <si>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</si>
  <si>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</si>
  <si>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</si>
  <si>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</si>
  <si>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</si>
  <si>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</si>
  <si>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</si>
  <si>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</si>
  <si>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</si>
  <si>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</si>
  <si>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</si>
  <si>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</si>
  <si>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</si>
  <si>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</si>
  <si>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</si>
  <si>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</si>
  <si>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</si>
  <si>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</si>
  <si>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</si>
  <si>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</si>
  <si>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</si>
  <si>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</si>
  <si>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</si>
  <si>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</si>
  <si>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</si>
  <si>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</si>
  <si>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</si>
  <si>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</si>
  <si>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</si>
  <si>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</si>
  <si>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</si>
  <si>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</si>
  <si>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</si>
  <si>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</si>
  <si>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</si>
  <si>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</si>
  <si>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</si>
  <si>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</si>
  <si>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</si>
  <si>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</si>
  <si>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</si>
  <si>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</si>
  <si>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</si>
  <si>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</si>
  <si>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</si>
  <si>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</si>
  <si>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</si>
  <si>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</si>
  <si>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</si>
  <si>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</si>
  <si>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</si>
  <si>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</si>
  <si>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</si>
  <si>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</si>
  <si>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</si>
  <si>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</si>
  <si>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</si>
  <si>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</si>
  <si>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</si>
  <si>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</si>
  <si>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</si>
  <si>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</si>
  <si>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</si>
  <si>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</si>
  <si>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</si>
  <si>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</si>
  <si>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</si>
  <si>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</si>
  <si>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</si>
  <si>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</si>
  <si>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</si>
  <si>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</si>
  <si>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</si>
  <si>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</si>
  <si>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</si>
  <si>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</si>
  <si>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</si>
  <si>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</si>
  <si>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</si>
  <si>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</si>
  <si>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</si>
  <si>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</si>
  <si>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</si>
  <si>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</si>
  <si>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</si>
  <si>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</si>
  <si>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</si>
  <si>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</si>
  <si>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</si>
  <si>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</si>
  <si>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</si>
  <si>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</si>
  <si>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</si>
  <si>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</si>
  <si>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</si>
  <si>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</si>
  <si>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</si>
  <si>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</si>
  <si>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</si>
  <si>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</si>
  <si>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</si>
  <si>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</si>
  <si>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</si>
  <si>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</si>
  <si>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</si>
  <si>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</si>
  <si>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</si>
  <si>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</si>
  <si>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</si>
  <si>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</si>
  <si>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</si>
  <si>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</si>
  <si>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</si>
  <si>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</si>
  <si>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</si>
  <si>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</si>
  <si>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</si>
  <si>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</si>
  <si>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</si>
  <si>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</si>
  <si>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</si>
  <si>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</si>
  <si>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</si>
  <si>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</si>
  <si>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</si>
  <si>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</si>
  <si>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</si>
  <si>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</si>
  <si>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</si>
  <si>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</si>
  <si>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</si>
  <si>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</si>
  <si>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</si>
  <si>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</si>
  <si>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</si>
  <si>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</si>
  <si>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</si>
  <si>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</si>
  <si>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</si>
  <si>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</si>
  <si>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</si>
  <si>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</si>
  <si>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</si>
  <si>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</si>
  <si>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</si>
  <si>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</si>
  <si>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</si>
  <si>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</si>
  <si>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</si>
  <si>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</si>
  <si>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</si>
  <si>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</si>
  <si>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</si>
  <si>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</si>
  <si>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</si>
  <si>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</si>
  <si>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</si>
  <si>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</si>
  <si>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</si>
  <si>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</si>
  <si>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</si>
  <si>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</si>
  <si>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</si>
  <si>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</si>
  <si>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</si>
  <si>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</si>
  <si>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</si>
  <si>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</si>
  <si>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</si>
  <si>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</si>
  <si>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</si>
  <si>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</si>
  <si>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</si>
  <si>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</si>
  <si>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</si>
  <si>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</si>
  <si>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</si>
  <si>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</si>
  <si>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</si>
  <si>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</si>
  <si>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</si>
  <si>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</si>
  <si>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</si>
  <si>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</si>
  <si>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</si>
  <si>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</si>
  <si>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</si>
  <si>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</si>
  <si>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</si>
  <si>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</si>
  <si>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</si>
  <si>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</si>
  <si>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</si>
  <si>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</si>
  <si>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</si>
  <si>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</si>
  <si>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</si>
  <si>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</si>
  <si>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</si>
  <si>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</si>
  <si>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</si>
  <si>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</si>
  <si>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</si>
  <si>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</si>
  <si>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</si>
  <si>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</si>
  <si>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</si>
  <si>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</si>
  <si>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</si>
  <si>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</si>
  <si>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</si>
  <si>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</si>
  <si>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</si>
  <si>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</si>
  <si>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</si>
  <si>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</si>
  <si>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</si>
  <si>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</si>
  <si>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</si>
  <si>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</si>
  <si>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</si>
  <si>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</si>
  <si>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</si>
  <si>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</si>
  <si>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</si>
  <si>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</si>
  <si>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</si>
  <si>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</si>
  <si>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</si>
  <si>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</si>
  <si>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</si>
  <si>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</si>
  <si>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</si>
  <si>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</si>
  <si>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</si>
  <si>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</si>
  <si>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</si>
  <si>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</si>
  <si>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</si>
  <si>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</si>
  <si>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</si>
  <si>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</si>
  <si>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</si>
  <si>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</si>
  <si>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</si>
  <si>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</si>
  <si>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</si>
  <si>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</si>
  <si>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</si>
  <si>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</si>
  <si>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</si>
  <si>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</si>
  <si>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</si>
  <si>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</si>
  <si>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</si>
  <si>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</si>
  <si>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</si>
  <si>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</si>
  <si>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</si>
  <si>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</si>
  <si>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</si>
  <si>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</si>
  <si>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</si>
  <si>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</si>
  <si>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</si>
  <si>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</si>
  <si>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</si>
  <si>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</si>
  <si>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</si>
  <si>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</si>
  <si>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</si>
  <si>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</si>
  <si>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</si>
  <si>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</si>
  <si>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</si>
  <si>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</si>
  <si>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</si>
  <si>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</si>
  <si>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</si>
  <si>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</si>
  <si>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</si>
  <si>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</si>
  <si>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</si>
  <si>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</si>
  <si>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</si>
  <si>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</si>
  <si>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</si>
  <si>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</si>
  <si>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</si>
  <si>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</si>
  <si>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</si>
  <si>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</si>
  <si>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</si>
  <si>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</si>
  <si>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</si>
  <si>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</si>
  <si>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</si>
  <si>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</si>
  <si>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</si>
  <si>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</si>
  <si>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</si>
  <si>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</si>
  <si>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</si>
  <si>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</si>
  <si>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</si>
  <si>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</si>
  <si>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</si>
  <si>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</si>
  <si>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</si>
  <si>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</si>
  <si>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</si>
  <si>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</si>
  <si>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</si>
  <si>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</si>
  <si>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</si>
  <si>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</si>
  <si>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</si>
  <si>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</si>
  <si>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</si>
  <si>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</si>
  <si>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</si>
  <si>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</si>
  <si>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</si>
  <si>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</si>
  <si>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</si>
  <si>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</si>
  <si>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</si>
  <si>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</si>
  <si>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</si>
  <si>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</si>
  <si>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</si>
  <si>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</si>
  <si>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</si>
  <si>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</si>
  <si>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</si>
  <si>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</si>
  <si>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</si>
  <si>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</si>
  <si>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</si>
  <si>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</si>
  <si>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</si>
  <si>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</si>
  <si>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</si>
  <si>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</si>
  <si>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</si>
  <si>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</si>
  <si>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</si>
  <si>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</si>
  <si>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</si>
  <si>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</si>
  <si>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</si>
  <si>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</si>
  <si>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</si>
  <si>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</si>
  <si>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</si>
  <si>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</si>
  <si>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</si>
  <si>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</si>
  <si>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</si>
  <si>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</si>
  <si>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</si>
  <si>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</si>
  <si>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</si>
  <si>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</si>
  <si>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</si>
  <si>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</si>
  <si>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</si>
  <si>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</si>
  <si>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</si>
  <si>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</si>
  <si>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</si>
  <si>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</si>
  <si>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</si>
  <si>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</si>
  <si>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</si>
  <si>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</si>
  <si>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</si>
  <si>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</si>
  <si>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</si>
  <si>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</si>
  <si>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</si>
  <si>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</si>
  <si>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</si>
  <si>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</si>
  <si>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</si>
  <si>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</si>
  <si>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</si>
  <si>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</si>
  <si>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</si>
  <si>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</si>
  <si>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</si>
  <si>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</si>
  <si>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</si>
  <si>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</si>
  <si>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</si>
  <si>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</si>
  <si>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</si>
  <si>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</si>
  <si>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</si>
  <si>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</si>
  <si>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</si>
  <si>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</si>
  <si>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</si>
  <si>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</si>
  <si>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</si>
  <si>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</si>
  <si>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</si>
  <si>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</si>
  <si>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</si>
  <si>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</si>
  <si>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</si>
  <si>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</si>
  <si>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</si>
  <si>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</si>
  <si>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</si>
  <si>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</si>
  <si>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</si>
  <si>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</si>
  <si>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</si>
  <si>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</si>
  <si>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</si>
  <si>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</si>
  <si>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</si>
  <si>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</si>
  <si>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</si>
  <si>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</si>
  <si>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</si>
  <si>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</si>
  <si>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</si>
  <si>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</si>
  <si>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</si>
  <si>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</si>
  <si>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</si>
  <si>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</si>
  <si>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</si>
  <si>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</si>
  <si>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</si>
  <si>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</si>
  <si>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</si>
  <si>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</si>
  <si>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</si>
  <si>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</si>
  <si>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</si>
  <si>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</si>
  <si>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</si>
  <si>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</si>
  <si>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</si>
  <si>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</si>
  <si>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</si>
  <si>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</si>
  <si>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</si>
  <si>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</si>
  <si>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</si>
  <si>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</si>
  <si>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</si>
  <si>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</si>
  <si>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</si>
  <si>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</si>
  <si>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</si>
  <si>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</si>
  <si>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</si>
  <si>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</si>
  <si>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</si>
  <si>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</si>
  <si>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</si>
  <si>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</si>
  <si>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</si>
  <si>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</si>
  <si>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</si>
  <si>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</si>
  <si>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</si>
  <si>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</si>
  <si>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</si>
  <si>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</si>
  <si>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</si>
  <si>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</si>
  <si>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</si>
  <si>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</si>
  <si>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</si>
  <si>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</si>
  <si>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</si>
  <si>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</si>
  <si>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</si>
  <si>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</si>
  <si>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</si>
  <si>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</si>
  <si>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</si>
  <si>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</si>
  <si>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</si>
  <si>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</si>
  <si>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</si>
  <si>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</si>
  <si>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</si>
  <si>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</si>
  <si>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</si>
  <si>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</si>
  <si>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</si>
  <si>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</si>
  <si>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</si>
  <si>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</si>
  <si>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</si>
  <si>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</si>
  <si>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</si>
  <si>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</si>
  <si>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</si>
  <si>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</si>
  <si>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</si>
  <si>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</si>
  <si>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</si>
  <si>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</si>
  <si>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</si>
  <si>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</si>
  <si>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</si>
  <si>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</si>
  <si>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</si>
  <si>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</si>
  <si>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</si>
  <si>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</si>
  <si>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</si>
  <si>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</si>
  <si>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</si>
  <si>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</si>
  <si>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</si>
  <si>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</si>
  <si>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</si>
  <si>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</si>
  <si>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</si>
  <si>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</si>
  <si>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</si>
  <si>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</si>
  <si>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</si>
  <si>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</si>
  <si>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</si>
  <si>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</si>
  <si>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</si>
  <si>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</si>
  <si>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</si>
  <si>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</si>
  <si>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</si>
  <si>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</si>
  <si>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</si>
  <si>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</si>
  <si>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</si>
  <si>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</si>
  <si>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</si>
  <si>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</si>
  <si>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</si>
  <si>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</si>
  <si>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</si>
  <si>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</si>
  <si>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</si>
  <si>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</si>
  <si>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</si>
  <si>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</si>
  <si>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</si>
  <si>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</si>
  <si>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</si>
  <si>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</si>
  <si>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</si>
  <si>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</si>
  <si>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</si>
  <si>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</si>
  <si>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</si>
  <si>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</si>
  <si>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</si>
  <si>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</si>
  <si>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</si>
  <si>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</si>
  <si>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</si>
  <si>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</si>
  <si>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</si>
  <si>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</si>
  <si>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</si>
  <si>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</si>
  <si>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</si>
  <si>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</si>
  <si>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</si>
  <si>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</si>
  <si>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</si>
  <si>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</si>
  <si>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</si>
  <si>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</si>
  <si>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</si>
  <si>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</si>
  <si>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</si>
  <si>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</si>
  <si>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</si>
  <si>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</si>
  <si>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</si>
  <si>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</si>
  <si>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</si>
  <si>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</si>
  <si>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</si>
  <si>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</si>
  <si>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</si>
  <si>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</si>
  <si>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</si>
  <si>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</si>
  <si>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</si>
  <si>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</si>
  <si>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</si>
  <si>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</si>
  <si>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</si>
  <si>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</si>
  <si>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</si>
  <si>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</si>
  <si>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</si>
  <si>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</si>
  <si>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</si>
  <si>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</si>
  <si>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</si>
  <si>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</si>
  <si>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</si>
  <si>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</si>
  <si>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</si>
  <si>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</si>
  <si>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</si>
  <si>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</si>
  <si>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</si>
  <si>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</si>
  <si>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</si>
  <si>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</si>
  <si>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</si>
  <si>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</si>
  <si>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</si>
  <si>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</si>
  <si>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</si>
  <si>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</si>
  <si>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</si>
  <si>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</si>
  <si>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</si>
  <si>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</si>
  <si>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</si>
  <si>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</si>
  <si>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</si>
  <si>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</si>
  <si>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</si>
  <si>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</si>
  <si>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</si>
  <si>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</si>
  <si>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</si>
  <si>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</si>
  <si>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</si>
  <si>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</si>
  <si>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</si>
  <si>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</si>
  <si>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</si>
  <si>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</si>
  <si>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</si>
  <si>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</si>
  <si>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</si>
  <si>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</si>
  <si>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</si>
  <si>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</si>
  <si>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</si>
  <si>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</si>
  <si>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</si>
  <si>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</si>
  <si>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</si>
  <si>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</si>
  <si>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</si>
  <si>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</si>
  <si>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</si>
  <si>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</si>
  <si>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</si>
  <si>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</si>
  <si>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</si>
  <si>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</si>
  <si>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</si>
  <si>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</si>
  <si>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</si>
  <si>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</si>
  <si>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</si>
  <si>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</si>
  <si>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</si>
  <si>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</si>
  <si>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</si>
  <si>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</si>
  <si>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</si>
  <si>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</si>
  <si>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</si>
  <si>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</si>
  <si>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</si>
  <si>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</si>
  <si>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</si>
  <si>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</si>
  <si>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</si>
  <si>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</si>
  <si>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</si>
  <si>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</si>
  <si>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</si>
  <si>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</si>
  <si>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</si>
  <si>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</si>
  <si>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</si>
  <si>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</si>
  <si>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</si>
  <si>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</si>
  <si>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</si>
  <si>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</si>
  <si>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</si>
  <si>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</si>
  <si>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</si>
  <si>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</si>
  <si>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</si>
  <si>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</si>
  <si>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</si>
  <si>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</si>
  <si>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</si>
  <si>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</si>
  <si>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</si>
  <si>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</si>
  <si>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</si>
  <si>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</si>
  <si>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</si>
  <si>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</si>
  <si>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</si>
  <si>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</si>
  <si>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</si>
  <si>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</si>
  <si>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</si>
  <si>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</si>
  <si>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</si>
  <si>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</si>
  <si>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</si>
  <si>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</si>
  <si>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</si>
  <si>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</si>
  <si>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</si>
  <si>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</si>
  <si>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</si>
  <si>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</si>
  <si>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</si>
  <si>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</si>
  <si>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</si>
  <si>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</si>
  <si>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</si>
  <si>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</si>
  <si>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</si>
  <si>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</si>
  <si>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</si>
  <si>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</si>
  <si>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</si>
  <si>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</si>
  <si>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</si>
  <si>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</si>
  <si>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</si>
  <si>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</si>
  <si>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</si>
  <si>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</si>
  <si>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</si>
  <si>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</si>
  <si>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</si>
  <si>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</si>
  <si>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</si>
  <si>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</si>
  <si>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</si>
  <si>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</si>
  <si>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</si>
  <si>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</si>
  <si>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</si>
  <si>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</si>
  <si>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</si>
  <si>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</si>
  <si>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</si>
  <si>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</si>
  <si>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</si>
  <si>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</si>
  <si>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</si>
  <si>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</si>
  <si>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</si>
  <si>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</si>
  <si>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</si>
  <si>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</si>
  <si>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</si>
  <si>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</si>
  <si>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</si>
  <si>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</si>
  <si>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</si>
  <si>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</si>
  <si>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</si>
  <si>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</si>
  <si>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</si>
  <si>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</si>
  <si>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</si>
  <si>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</si>
  <si>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</si>
  <si>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</si>
  <si>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</si>
  <si>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</si>
  <si>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</si>
  <si>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</si>
  <si>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</si>
  <si>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</si>
  <si>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</si>
  <si>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</si>
  <si>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</si>
  <si>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</si>
  <si>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</si>
  <si>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</si>
  <si>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</si>
  <si>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</si>
  <si>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</si>
  <si>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</si>
  <si>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</si>
  <si>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</si>
  <si>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</si>
  <si>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</si>
  <si>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</si>
  <si>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</si>
  <si>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</si>
  <si>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</si>
  <si>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</si>
  <si>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</si>
  <si>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</si>
  <si>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</si>
  <si>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</si>
  <si>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</si>
  <si>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</si>
  <si>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</si>
  <si>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</si>
  <si>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</si>
  <si>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</si>
  <si>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</si>
  <si>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</si>
  <si>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</si>
  <si>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</si>
  <si>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</si>
  <si>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</si>
  <si>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</si>
  <si>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</si>
  <si>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</si>
  <si>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</si>
  <si>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</si>
  <si>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</si>
  <si>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</si>
  <si>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</si>
  <si>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</si>
  <si>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</si>
  <si>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</si>
  <si>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</si>
  <si>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</si>
  <si>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</si>
  <si>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</si>
  <si>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</si>
  <si>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</si>
  <si>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</si>
  <si>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</si>
  <si>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</si>
  <si>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</si>
  <si>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</si>
  <si>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</si>
  <si>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</si>
  <si>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</si>
  <si>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</si>
  <si>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</si>
  <si>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</si>
  <si>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</si>
  <si>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</si>
  <si>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</si>
  <si>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</si>
  <si>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</si>
  <si>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</si>
  <si>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</si>
  <si>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</si>
  <si>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</si>
  <si>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</si>
  <si>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</si>
  <si>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</si>
  <si>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</si>
  <si>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</si>
  <si>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</si>
  <si>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</si>
  <si>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</si>
  <si>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</si>
  <si>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</si>
  <si>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</si>
  <si>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</si>
  <si>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</si>
  <si>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</si>
  <si>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</si>
  <si>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</si>
  <si>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</si>
  <si>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</si>
  <si>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</si>
  <si>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</si>
  <si>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</si>
  <si>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</si>
  <si>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</si>
  <si>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</si>
  <si>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</si>
  <si>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</si>
  <si>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</si>
  <si>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</si>
  <si>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</si>
  <si>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</si>
  <si>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</si>
  <si>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</si>
  <si>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</si>
  <si>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</si>
  <si>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</si>
  <si>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</si>
  <si>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</si>
  <si>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</si>
  <si>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</si>
  <si>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</si>
  <si>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</si>
  <si>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</si>
  <si>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</si>
  <si>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</si>
  <si>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</si>
  <si>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</si>
  <si>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</si>
  <si>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</si>
  <si>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</si>
  <si>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</si>
  <si>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</si>
  <si>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</si>
  <si>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</si>
  <si>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</si>
  <si>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</si>
  <si>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</si>
  <si>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</si>
  <si>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</si>
  <si>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</si>
  <si>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</si>
  <si>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</si>
  <si>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</si>
  <si>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</si>
  <si>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</si>
  <si>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</si>
  <si>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</si>
  <si>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</si>
  <si>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</si>
  <si>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</si>
  <si>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</si>
  <si>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</si>
  <si>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</si>
  <si>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</si>
  <si>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</si>
  <si>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</si>
  <si>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</si>
  <si>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</si>
  <si>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</si>
  <si>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</si>
  <si>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</si>
  <si>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</si>
  <si>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</si>
  <si>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</si>
  <si>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</si>
  <si>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</si>
  <si>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</si>
  <si>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</si>
  <si>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</si>
  <si>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</si>
  <si>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</si>
  <si>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</si>
  <si>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</si>
  <si>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</si>
  <si>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</si>
  <si>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</si>
  <si>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</si>
  <si>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</si>
  <si>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</si>
  <si>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</si>
  <si>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</si>
  <si>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</si>
  <si>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</si>
  <si>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</si>
  <si>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</si>
  <si>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</si>
  <si>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</si>
  <si>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</si>
  <si>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</si>
  <si>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</si>
  <si>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</si>
  <si>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</si>
  <si>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</si>
  <si>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</si>
  <si>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</si>
  <si>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</si>
  <si>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</si>
  <si>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</si>
  <si>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</si>
  <si>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</si>
  <si>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</si>
  <si>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</si>
  <si>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</si>
  <si>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</si>
  <si>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</si>
  <si>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</si>
  <si>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</si>
  <si>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</si>
  <si>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</si>
  <si>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</si>
  <si>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</si>
  <si>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</si>
  <si>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</si>
  <si>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</si>
  <si>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</si>
  <si>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</si>
  <si>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</si>
  <si>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</si>
  <si>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</si>
  <si>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</si>
  <si>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</si>
  <si>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</si>
  <si>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</si>
  <si>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</si>
  <si>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</si>
  <si>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</si>
  <si>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</si>
  <si>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</si>
  <si>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</si>
  <si>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</si>
  <si>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</si>
  <si>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</si>
  <si>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</si>
  <si>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</si>
  <si>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</si>
  <si>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</si>
  <si>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</si>
  <si>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</si>
  <si>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</si>
  <si>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</si>
  <si>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</si>
  <si>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</si>
  <si>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</si>
  <si>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</si>
  <si>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</si>
  <si>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</si>
  <si>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</si>
  <si>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</si>
  <si>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</si>
  <si>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</si>
  <si>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</si>
  <si>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</si>
  <si>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</si>
  <si>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</si>
  <si>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</si>
  <si>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</si>
  <si>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</si>
  <si>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</si>
  <si>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</si>
  <si>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</si>
  <si>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</si>
  <si>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</si>
  <si>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</si>
  <si>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</si>
  <si>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</si>
  <si>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</si>
  <si>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</si>
  <si>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</si>
  <si>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</si>
  <si>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</si>
  <si>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</si>
  <si>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</si>
  <si>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</si>
  <si>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</si>
  <si>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</si>
  <si>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</si>
  <si>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</si>
  <si>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</si>
  <si>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</si>
  <si>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</si>
  <si>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</si>
  <si>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</si>
  <si>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</si>
  <si>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</si>
  <si>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</si>
  <si>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</si>
  <si>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</si>
  <si>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</si>
  <si>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</si>
  <si>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</si>
  <si>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</si>
  <si>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</si>
  <si>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</si>
  <si>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</si>
  <si>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</si>
  <si>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</si>
  <si>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</si>
  <si>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</si>
  <si>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</si>
  <si>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</si>
  <si>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</si>
  <si>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</si>
  <si>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</si>
  <si>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</si>
  <si>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</si>
  <si>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</si>
  <si>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</si>
  <si>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</si>
  <si>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</si>
  <si>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</si>
  <si>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</si>
  <si>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</si>
  <si>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</si>
  <si>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</si>
  <si>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</si>
  <si>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</si>
  <si>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</si>
  <si>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</si>
  <si>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</si>
  <si>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</si>
  <si>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</si>
  <si>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</si>
  <si>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</si>
  <si>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</si>
  <si>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</si>
  <si>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</si>
  <si>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</si>
  <si>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</si>
  <si>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</si>
  <si>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</si>
  <si>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</si>
  <si>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</si>
  <si>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</si>
  <si>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</si>
  <si>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</si>
  <si>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</si>
  <si>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</si>
  <si>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</si>
  <si>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</si>
  <si>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</si>
  <si>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</si>
  <si>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</si>
  <si>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</si>
  <si>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</si>
  <si>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</si>
  <si>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</si>
  <si>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</si>
  <si>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</si>
  <si>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</si>
  <si>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</si>
  <si>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</si>
  <si>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</si>
  <si>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</si>
  <si>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</si>
  <si>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</si>
  <si>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</si>
  <si>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</si>
  <si>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</si>
  <si>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</si>
  <si>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</si>
  <si>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</si>
  <si>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</si>
  <si>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</si>
  <si>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</si>
  <si>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</si>
  <si>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</si>
  <si>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</si>
  <si>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</si>
  <si>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</si>
  <si>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</si>
  <si>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</si>
  <si>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</si>
  <si>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</si>
  <si>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</si>
  <si>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</si>
  <si>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</si>
  <si>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</si>
  <si>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</si>
  <si>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</si>
  <si>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</si>
  <si>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</si>
  <si>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</si>
  <si>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</si>
  <si>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</si>
  <si>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</si>
  <si>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</si>
  <si>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</si>
  <si>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</si>
  <si>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</si>
  <si>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</si>
  <si>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</si>
  <si>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</si>
  <si>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</si>
  <si>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</si>
  <si>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</si>
  <si>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</si>
  <si>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</si>
  <si>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</si>
  <si>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</si>
  <si>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</si>
  <si>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</si>
  <si>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</si>
  <si>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</si>
  <si>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</si>
  <si>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</si>
  <si>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</si>
  <si>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</si>
  <si>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</si>
  <si>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</si>
  <si>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</si>
  <si>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</si>
  <si>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</si>
  <si>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</si>
  <si>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</si>
  <si>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</si>
  <si>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</si>
  <si>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</si>
  <si>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</si>
  <si>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</si>
  <si>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</si>
  <si>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</si>
  <si>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</si>
  <si>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</si>
  <si>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</si>
  <si>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</si>
  <si>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</si>
  <si>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</si>
  <si>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</si>
  <si>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</si>
  <si>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</si>
  <si>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</si>
  <si>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</si>
  <si>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</si>
  <si>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</si>
  <si>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</si>
  <si>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</si>
  <si>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</si>
  <si>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</si>
  <si>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</si>
  <si>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</si>
  <si>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</si>
  <si>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</si>
  <si>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</si>
  <si>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</si>
  <si>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</si>
  <si>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</si>
  <si>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</si>
  <si>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</si>
  <si>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</si>
  <si>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</si>
  <si>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</si>
  <si>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</si>
  <si>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</si>
  <si>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</si>
  <si>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</si>
  <si>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</si>
  <si>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</si>
  <si>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</si>
  <si>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</si>
  <si>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</si>
  <si>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</si>
  <si>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</si>
  <si>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</si>
  <si>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</si>
  <si>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</si>
  <si>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</si>
  <si>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</si>
  <si>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</si>
  <si>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</si>
  <si>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</si>
  <si>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</si>
  <si>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</si>
  <si>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</si>
  <si>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</si>
  <si>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</si>
  <si>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</si>
  <si>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</si>
  <si>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</si>
  <si>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</si>
  <si>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</si>
  <si>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</si>
  <si>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</si>
  <si>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</si>
  <si>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</si>
  <si>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</si>
  <si>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</si>
  <si>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</si>
  <si>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</si>
  <si>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</si>
  <si>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</si>
  <si>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</si>
  <si>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</si>
  <si>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</si>
  <si>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</si>
  <si>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</si>
  <si>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</si>
  <si>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</si>
  <si>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</si>
  <si>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</si>
  <si>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</si>
  <si>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</si>
  <si>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</si>
  <si>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</si>
  <si>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</si>
  <si>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</si>
  <si>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</si>
  <si>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</si>
  <si>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</si>
  <si>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</si>
  <si>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</si>
  <si>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</si>
  <si>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</si>
  <si>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</si>
  <si>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</si>
  <si>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</si>
  <si>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</si>
  <si>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</si>
  <si>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</si>
  <si>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</si>
  <si>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</si>
  <si>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</si>
  <si>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</si>
  <si>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</si>
  <si>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</si>
  <si>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</si>
  <si>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</si>
  <si>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</si>
  <si>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</si>
  <si>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</si>
  <si>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</si>
  <si>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</si>
  <si>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</si>
  <si>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</si>
  <si>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</si>
  <si>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</si>
  <si>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</si>
  <si>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</si>
  <si>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</si>
  <si>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</si>
  <si>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</si>
  <si>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</si>
  <si>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</si>
  <si>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</si>
  <si>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</si>
  <si>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</si>
  <si>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</si>
  <si>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</si>
  <si>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</si>
  <si>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</si>
  <si>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</si>
  <si>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</si>
  <si>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</si>
  <si>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</si>
  <si>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</si>
  <si>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</si>
  <si>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</si>
  <si>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</si>
  <si>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</si>
  <si>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</si>
  <si>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</si>
  <si>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</si>
  <si>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</si>
  <si>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</si>
  <si>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</si>
  <si>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</si>
  <si>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</si>
  <si>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</si>
  <si>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</si>
  <si>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</si>
  <si>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</si>
  <si>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</si>
  <si>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</si>
  <si>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</si>
  <si>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</si>
  <si>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</si>
  <si>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</si>
  <si>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</si>
  <si>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</si>
  <si>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</si>
  <si>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</si>
  <si>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</si>
  <si>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</si>
  <si>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</si>
  <si>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</si>
  <si>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</si>
  <si>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</si>
  <si>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</si>
  <si>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</si>
  <si>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</si>
  <si>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</si>
  <si>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</si>
  <si>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</si>
  <si>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</si>
  <si>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</si>
  <si>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</si>
  <si>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</si>
  <si>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</si>
  <si>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</si>
  <si>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</si>
  <si>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</si>
  <si>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</si>
  <si>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</si>
  <si>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</si>
  <si>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</si>
  <si>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</si>
  <si>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</si>
  <si>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</si>
  <si>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</si>
  <si>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</si>
  <si>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</si>
  <si>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</si>
  <si>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</si>
  <si>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</si>
  <si>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</si>
  <si>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</si>
  <si>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</si>
  <si>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</si>
  <si>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</si>
  <si>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</si>
  <si>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</si>
  <si>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</si>
  <si>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</si>
  <si>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</si>
  <si>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</si>
  <si>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</si>
  <si>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</si>
  <si>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</si>
  <si>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</si>
  <si>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</si>
  <si>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</si>
  <si>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</si>
  <si>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</si>
  <si>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</si>
  <si>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</si>
  <si>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</si>
  <si>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</si>
  <si>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</si>
  <si>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</si>
  <si>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</si>
  <si>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</si>
  <si>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</si>
  <si>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</si>
  <si>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</si>
  <si>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</si>
  <si>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</si>
  <si>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</si>
  <si>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</si>
  <si>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</si>
  <si>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</si>
  <si>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</si>
  <si>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</si>
  <si>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</si>
  <si>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</si>
  <si>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</si>
  <si>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</si>
  <si>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</si>
  <si>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</si>
  <si>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</si>
  <si>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</si>
  <si>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</si>
  <si>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</si>
  <si>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</si>
  <si>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</si>
  <si>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</si>
  <si>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</si>
  <si>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</si>
  <si>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</si>
  <si>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</si>
  <si>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</si>
  <si>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</si>
  <si>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</si>
  <si>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</si>
  <si>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</si>
  <si>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</si>
  <si>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</si>
  <si>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</si>
  <si>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</si>
  <si>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</si>
  <si>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</si>
  <si>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</si>
  <si>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</si>
  <si>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</si>
  <si>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</si>
  <si>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</si>
  <si>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</si>
  <si>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</si>
  <si>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</si>
  <si>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</si>
  <si>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</si>
  <si>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</si>
  <si>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</si>
  <si>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</si>
  <si>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</si>
  <si>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</si>
  <si>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</si>
  <si>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</si>
  <si>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</si>
  <si>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</si>
  <si>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</si>
  <si>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</si>
  <si>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</si>
  <si>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</si>
  <si>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</si>
  <si>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</si>
  <si>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</si>
  <si>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</si>
  <si>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</si>
  <si>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</si>
  <si>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</si>
  <si>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</si>
  <si>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</si>
  <si>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</si>
  <si>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</si>
  <si>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</si>
  <si>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</si>
  <si>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</si>
  <si>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</si>
  <si>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</si>
  <si>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</si>
  <si>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</si>
  <si>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</si>
  <si>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</si>
  <si>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</si>
  <si>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</si>
  <si>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</si>
  <si>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</si>
  <si>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</si>
  <si>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</si>
  <si>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</si>
  <si>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</si>
  <si>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</si>
  <si>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</si>
  <si>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</si>
  <si>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</si>
  <si>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</si>
  <si>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</si>
  <si>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</si>
  <si>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</si>
  <si>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</si>
  <si>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</si>
  <si>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</si>
  <si>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</si>
  <si>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</si>
  <si>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</si>
  <si>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</si>
  <si>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</si>
  <si>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</si>
  <si>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</si>
  <si>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</si>
  <si>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</si>
  <si>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</si>
  <si>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</si>
  <si>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</si>
  <si>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</si>
  <si>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</si>
  <si>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</si>
  <si>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</si>
  <si>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</si>
  <si>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</si>
  <si>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</si>
  <si>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</si>
  <si>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</si>
  <si>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</si>
  <si>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</si>
  <si>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</si>
  <si>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</si>
  <si>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</si>
  <si>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</si>
  <si>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</si>
  <si>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</si>
  <si>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</si>
  <si>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</si>
  <si>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</si>
  <si>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</si>
  <si>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</si>
  <si>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</si>
  <si>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</si>
  <si>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</si>
  <si>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</si>
  <si>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</si>
  <si>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</si>
  <si>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</si>
  <si>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</si>
  <si>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</si>
  <si>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</si>
  <si>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</si>
  <si>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</si>
  <si>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</si>
  <si>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</si>
  <si>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</si>
  <si>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</si>
  <si>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</si>
  <si>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</si>
  <si>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</si>
  <si>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</si>
  <si>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</si>
  <si>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</si>
  <si>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</si>
  <si>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</si>
  <si>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</si>
  <si>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</si>
  <si>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</si>
  <si>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</si>
  <si>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</si>
  <si>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</si>
  <si>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</si>
  <si>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</si>
  <si>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</si>
  <si>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</si>
  <si>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</si>
  <si>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</si>
  <si>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</si>
  <si>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</si>
  <si>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</si>
  <si>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</si>
  <si>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</si>
  <si>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</si>
  <si>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</si>
  <si>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</si>
  <si>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</si>
  <si>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</si>
  <si>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</si>
  <si>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</si>
  <si>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</si>
  <si>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</si>
  <si>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</si>
  <si>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</si>
  <si>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</si>
  <si>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</si>
  <si>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</si>
  <si>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</si>
  <si>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</si>
  <si>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</si>
  <si>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</si>
  <si>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</si>
  <si>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</si>
  <si>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</si>
  <si>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</si>
  <si>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</si>
  <si>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</si>
  <si>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</si>
  <si>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</si>
  <si>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</si>
  <si>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</si>
  <si>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</si>
  <si>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</si>
  <si>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</si>
  <si>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</si>
  <si>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</si>
  <si>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</si>
  <si>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</si>
  <si>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</si>
  <si>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</si>
  <si>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</si>
  <si>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</si>
  <si>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</si>
  <si>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</si>
  <si>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</si>
  <si>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</si>
  <si>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</si>
  <si>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</si>
  <si>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</si>
  <si>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</si>
  <si>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</si>
  <si>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</si>
  <si>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</si>
  <si>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</si>
  <si>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</si>
  <si>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</si>
  <si>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</si>
  <si>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</si>
  <si>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</si>
  <si>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</si>
  <si>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</si>
  <si>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</si>
  <si>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</si>
  <si>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</si>
  <si>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</si>
  <si>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</si>
  <si>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</si>
  <si>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</si>
  <si>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</si>
  <si>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</si>
  <si>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</si>
  <si>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</si>
  <si>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</si>
  <si>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</si>
  <si>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</si>
  <si>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</si>
  <si>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</si>
  <si>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</si>
  <si>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</si>
  <si>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</si>
  <si>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</si>
  <si>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</si>
  <si>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</si>
  <si>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</si>
  <si>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</si>
  <si>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</si>
  <si>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</si>
  <si>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</si>
  <si>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</si>
  <si>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</si>
  <si>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</si>
  <si>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</si>
  <si>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</si>
  <si>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</si>
  <si>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</si>
  <si>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</si>
  <si>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</si>
  <si>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</si>
  <si>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</si>
  <si>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</si>
  <si>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</si>
  <si>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</si>
  <si>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</si>
  <si>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</si>
  <si>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</si>
  <si>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</si>
  <si>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</si>
  <si>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</si>
  <si>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</si>
  <si>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</si>
  <si>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</si>
  <si>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</si>
  <si>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</si>
  <si>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</si>
  <si>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</si>
  <si>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</si>
  <si>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</si>
  <si>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</si>
  <si>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</si>
  <si>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</si>
  <si>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</si>
  <si>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</si>
  <si>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</si>
  <si>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</si>
  <si>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</si>
  <si>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</si>
  <si>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</si>
  <si>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</si>
  <si>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</si>
  <si>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</si>
  <si>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</si>
  <si>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</si>
  <si>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</si>
  <si>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</si>
  <si>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</si>
  <si>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</si>
  <si>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</si>
  <si>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</si>
  <si>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</si>
  <si>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</si>
  <si>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</si>
  <si>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</si>
  <si>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</si>
  <si>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</si>
  <si>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</si>
  <si>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</si>
  <si>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</si>
  <si>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</si>
  <si>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</si>
  <si>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</si>
  <si>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</si>
  <si>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</si>
  <si>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</si>
  <si>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</si>
  <si>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</si>
  <si>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</si>
  <si>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</si>
  <si>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</si>
  <si>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</si>
  <si>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</si>
  <si>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</si>
  <si>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</si>
  <si>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</si>
  <si>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</si>
  <si>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</si>
  <si>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</si>
  <si>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</si>
  <si>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</si>
  <si>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</si>
  <si>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</si>
  <si>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</si>
  <si>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</si>
  <si>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</si>
  <si>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</si>
  <si>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</si>
  <si>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</si>
  <si>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</si>
  <si>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</si>
  <si>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</si>
  <si>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</si>
  <si>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</si>
  <si>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</si>
  <si>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</si>
  <si>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</si>
  <si>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</si>
  <si>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</si>
  <si>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</si>
  <si>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</si>
  <si>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</si>
  <si>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</si>
  <si>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</si>
  <si>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</si>
  <si>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</si>
  <si>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</si>
  <si>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</si>
  <si>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</si>
  <si>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</si>
  <si>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</si>
  <si>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</si>
  <si>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</si>
  <si>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</si>
  <si>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</si>
  <si>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</si>
  <si>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</si>
  <si>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</si>
  <si>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</si>
  <si>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</si>
  <si>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</si>
  <si>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</si>
  <si>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</si>
  <si>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</si>
  <si>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</si>
  <si>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</si>
  <si>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</si>
  <si>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</si>
  <si>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</si>
  <si>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</si>
  <si>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</si>
  <si>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</si>
  <si>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</si>
  <si>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</si>
  <si>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</si>
  <si>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</si>
  <si>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</si>
  <si>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</si>
  <si>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</si>
  <si>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</si>
  <si>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</si>
  <si>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</si>
  <si>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</si>
  <si>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</si>
  <si>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</si>
  <si>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</si>
  <si>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</si>
  <si>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</si>
  <si>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</si>
  <si>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</si>
  <si>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</si>
  <si>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</si>
  <si>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</si>
  <si>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</si>
  <si>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</si>
  <si>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</si>
  <si>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</si>
  <si>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</si>
  <si>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</si>
  <si>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</si>
  <si>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</si>
  <si>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</si>
  <si>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</si>
  <si>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</si>
  <si>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</si>
  <si>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</si>
  <si>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</si>
  <si>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</si>
  <si>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</si>
  <si>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</si>
  <si>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</si>
  <si>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</si>
  <si>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</si>
  <si>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</si>
  <si>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</si>
  <si>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</si>
  <si>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</si>
  <si>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</si>
  <si>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</si>
  <si>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</si>
  <si>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</si>
  <si>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</si>
  <si>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</si>
  <si>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</si>
  <si>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</si>
  <si>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</si>
  <si>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</si>
  <si>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</si>
  <si>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</si>
  <si>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</si>
  <si>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</si>
  <si>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</si>
  <si>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</si>
  <si>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</si>
  <si>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</si>
  <si>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</si>
  <si>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</si>
  <si>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</si>
  <si>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</si>
  <si>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</si>
  <si>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</si>
  <si>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</si>
  <si>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</si>
  <si>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</si>
  <si>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</si>
  <si>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</si>
  <si>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</si>
  <si>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</si>
  <si>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</si>
  <si>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</si>
  <si>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</si>
  <si>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</si>
  <si>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</si>
  <si>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</si>
  <si>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</si>
  <si>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</si>
  <si>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</si>
  <si>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</si>
  <si>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</si>
  <si>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</si>
  <si>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</si>
  <si>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</si>
  <si>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</si>
  <si>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</si>
  <si>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</si>
  <si>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</si>
  <si>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</si>
  <si>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</si>
  <si>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</si>
  <si>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</si>
  <si>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</si>
  <si>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</si>
  <si>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</si>
  <si>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</si>
  <si>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</si>
  <si>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</si>
  <si>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</si>
  <si>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</si>
  <si>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</si>
  <si>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</si>
  <si>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</si>
  <si>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</si>
  <si>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</si>
  <si>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</si>
  <si>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</si>
  <si>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</si>
  <si>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</si>
  <si>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</si>
  <si>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</si>
  <si>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</si>
  <si>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</si>
  <si>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</si>
  <si>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</si>
  <si>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</si>
  <si>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</si>
  <si>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</si>
  <si>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</si>
  <si>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</si>
  <si>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</si>
  <si>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</si>
  <si>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</si>
  <si>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</si>
  <si>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</si>
  <si>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</si>
  <si>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</si>
  <si>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</si>
  <si>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</si>
  <si>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</si>
  <si>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</si>
  <si>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</si>
  <si>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</si>
  <si>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</si>
  <si>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</si>
  <si>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</si>
  <si>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</si>
  <si>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</si>
  <si>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</si>
  <si>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</si>
  <si>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</si>
  <si>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</si>
  <si>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</si>
  <si>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</si>
  <si>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</si>
  <si>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</si>
  <si>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</si>
  <si>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</si>
  <si>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</si>
  <si>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</si>
  <si>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</si>
  <si>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</si>
  <si>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</si>
  <si>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</si>
  <si>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</si>
  <si>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</si>
  <si>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</si>
  <si>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</si>
  <si>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</si>
  <si>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</si>
  <si>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</si>
  <si>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</si>
  <si>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</si>
  <si>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</si>
  <si>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</si>
  <si>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</si>
  <si>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</si>
  <si>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</si>
  <si>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</si>
  <si>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</si>
  <si>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</si>
  <si>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</si>
  <si>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</si>
  <si>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</si>
  <si>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</si>
  <si>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</si>
  <si>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</si>
  <si>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</si>
  <si>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</si>
  <si>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</si>
  <si>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</si>
  <si>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</si>
  <si>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</si>
  <si>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</si>
  <si>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</si>
  <si>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</si>
  <si>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</si>
  <si>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</si>
  <si>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</si>
  <si>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</si>
  <si>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</si>
  <si>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</si>
  <si>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</si>
  <si>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</si>
  <si>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</si>
  <si>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</si>
  <si>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</si>
  <si>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</si>
  <si>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</si>
  <si>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</si>
  <si>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</si>
  <si>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</si>
  <si>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</si>
  <si>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</si>
  <si>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</si>
  <si>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</si>
  <si>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</si>
  <si>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</si>
  <si>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</si>
  <si>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</si>
  <si>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</si>
  <si>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</si>
  <si>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</si>
  <si>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</si>
  <si>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</si>
  <si>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</si>
  <si>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</si>
  <si>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</si>
  <si>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</si>
  <si>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</si>
  <si>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</si>
  <si>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</si>
  <si>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</si>
  <si>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</si>
  <si>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</si>
  <si>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</si>
  <si>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</si>
  <si>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</si>
  <si>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</si>
  <si>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</si>
  <si>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</si>
  <si>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</si>
  <si>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</si>
  <si>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</si>
  <si>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</si>
  <si>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</si>
  <si>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</si>
  <si>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</si>
  <si>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</si>
  <si>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</si>
  <si>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</si>
  <si>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</si>
  <si>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</si>
  <si>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</si>
  <si>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</si>
  <si>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</si>
  <si>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</si>
  <si>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</si>
  <si>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</si>
  <si>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</si>
  <si>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</si>
  <si>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</si>
  <si>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</si>
  <si>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</si>
  <si>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</si>
  <si>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</si>
  <si>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</si>
  <si>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</si>
  <si>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</si>
  <si>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</si>
  <si>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</si>
  <si>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</si>
  <si>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</si>
  <si>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</si>
  <si>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</si>
  <si>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</si>
  <si>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</si>
  <si>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</si>
  <si>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</si>
  <si>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</si>
  <si>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</si>
  <si>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</si>
  <si>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</si>
  <si>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</si>
  <si>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</si>
  <si>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</si>
  <si>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</si>
  <si>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</si>
  <si>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</si>
  <si>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</si>
  <si>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</si>
  <si>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</si>
  <si>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</si>
  <si>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</si>
  <si>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</si>
  <si>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</si>
  <si>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</si>
  <si>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</si>
  <si>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</si>
  <si>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</si>
  <si>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</si>
  <si>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</si>
  <si>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</si>
  <si>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</si>
  <si>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</si>
  <si>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</si>
  <si>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</si>
  <si>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</si>
  <si>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</si>
  <si>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</si>
  <si>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</si>
  <si>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</si>
  <si>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</si>
  <si>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</si>
  <si>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</si>
  <si>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</si>
  <si>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</si>
  <si>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</si>
  <si>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</si>
  <si>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</si>
  <si>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</si>
  <si>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</si>
  <si>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</si>
  <si>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</si>
  <si>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</si>
  <si>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</si>
  <si>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</si>
  <si>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</si>
  <si>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</si>
  <si>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</si>
  <si>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</si>
  <si>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</si>
  <si>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</si>
  <si>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</si>
  <si>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</si>
  <si>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</si>
  <si>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</si>
  <si>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</si>
  <si>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</si>
  <si>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</si>
  <si>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</si>
  <si>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</si>
  <si>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</si>
  <si>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</si>
  <si>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</si>
  <si>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</si>
  <si>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</si>
  <si>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</si>
  <si>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</si>
  <si>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</si>
  <si>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</si>
  <si>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</si>
  <si>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</si>
  <si>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</si>
  <si>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</si>
  <si>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</si>
  <si>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</si>
  <si>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</si>
  <si>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</si>
  <si>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</si>
  <si>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</si>
  <si>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</si>
  <si>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</si>
  <si>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</si>
  <si>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</si>
  <si>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</si>
  <si>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</si>
  <si>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</si>
  <si>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</si>
  <si>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</si>
  <si>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</si>
  <si>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</si>
  <si>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</si>
  <si>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</si>
  <si>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</si>
  <si>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</si>
  <si>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</si>
  <si>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</si>
  <si>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</si>
  <si>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</si>
  <si>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</si>
  <si>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</si>
  <si>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</si>
  <si>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</si>
  <si>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</si>
  <si>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</si>
  <si>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</si>
  <si>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</si>
  <si>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</si>
  <si>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</si>
  <si>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</si>
  <si>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</si>
  <si>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</si>
  <si>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</si>
  <si>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</si>
  <si>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</si>
  <si>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</si>
  <si>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</si>
  <si>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</si>
  <si>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</si>
  <si>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</si>
  <si>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</si>
  <si>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</si>
  <si>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</si>
  <si>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</si>
  <si>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</si>
  <si>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</si>
  <si>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</si>
  <si>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</si>
  <si>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</si>
  <si>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</si>
  <si>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</si>
  <si>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</si>
  <si>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</si>
  <si>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</si>
  <si>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</si>
  <si>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</si>
  <si>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</si>
  <si>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</si>
  <si>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</si>
  <si>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</si>
  <si>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</si>
  <si>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</si>
  <si>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</si>
  <si>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</si>
  <si>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</si>
  <si>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</si>
  <si>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</si>
  <si>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</si>
  <si>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</si>
  <si>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</si>
  <si>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</si>
  <si>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</si>
  <si>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</si>
  <si>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</si>
  <si>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</si>
  <si>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</si>
  <si>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</si>
  <si>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</si>
  <si>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</si>
  <si>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</si>
  <si>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</si>
  <si>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</si>
  <si>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</si>
  <si>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</si>
  <si>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</si>
  <si>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</si>
  <si>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</si>
  <si>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</si>
  <si>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</si>
  <si>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</si>
  <si>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</si>
  <si>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</si>
  <si>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</si>
  <si>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</si>
  <si>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</si>
  <si>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</si>
  <si>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</si>
  <si>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</si>
  <si>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</si>
  <si>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</si>
  <si>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</si>
  <si>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</si>
  <si>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</si>
  <si>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</si>
  <si>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</si>
  <si>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</si>
  <si>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</si>
  <si>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</si>
  <si>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</si>
  <si>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</si>
  <si>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</si>
  <si>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</si>
  <si>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</si>
  <si>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</si>
  <si>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</si>
  <si>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</si>
  <si>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</si>
  <si>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</si>
  <si>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</si>
  <si>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</si>
  <si>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</si>
  <si>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</si>
  <si>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</si>
  <si>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</si>
  <si>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</si>
  <si>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</si>
  <si>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</si>
  <si>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</si>
  <si>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</si>
  <si>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</si>
  <si>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</si>
  <si>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</si>
  <si>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</si>
  <si>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</si>
  <si>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</si>
  <si>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</si>
  <si>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</si>
  <si>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</si>
  <si>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</si>
  <si>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</si>
  <si>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</si>
  <si>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</si>
  <si>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</si>
  <si>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</si>
  <si>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</si>
  <si>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</si>
  <si>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</si>
  <si>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</si>
  <si>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</si>
  <si>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</si>
  <si>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</si>
  <si>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</si>
  <si>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</si>
  <si>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</si>
  <si>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</si>
  <si>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</si>
  <si>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</si>
  <si>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</si>
  <si>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</si>
  <si>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</si>
  <si>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</si>
  <si>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</si>
  <si>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</si>
  <si>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</si>
  <si>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</si>
  <si>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</si>
  <si>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</si>
  <si>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</si>
  <si>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</si>
  <si>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</si>
  <si>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</si>
  <si>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</si>
  <si>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</si>
  <si>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</si>
  <si>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</si>
  <si>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</si>
  <si>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</si>
  <si>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</si>
  <si>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</si>
  <si>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</si>
  <si>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</si>
  <si>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</si>
  <si>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</si>
  <si>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</si>
  <si>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</si>
  <si>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</si>
  <si>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</si>
  <si>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</si>
  <si>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</si>
  <si>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</si>
  <si>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</si>
  <si>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</si>
  <si>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</si>
  <si>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</si>
  <si>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</si>
  <si>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</si>
  <si>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</si>
  <si>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</si>
  <si>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</si>
  <si>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</si>
  <si>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</si>
  <si>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</si>
  <si>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</si>
  <si>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</si>
  <si>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</si>
  <si>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</si>
  <si>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</si>
  <si>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</si>
  <si>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</si>
  <si>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</si>
  <si>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</si>
  <si>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</si>
  <si>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</si>
  <si>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</si>
  <si>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</si>
  <si>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</si>
  <si>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</si>
  <si>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</si>
  <si>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</si>
  <si>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</si>
  <si>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</si>
  <si>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</si>
  <si>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</si>
  <si>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</si>
  <si>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</si>
  <si>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</si>
  <si>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</si>
  <si>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</si>
  <si>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</si>
  <si>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</si>
  <si>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</si>
  <si>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</si>
  <si>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</si>
  <si>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</si>
  <si>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</si>
  <si>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</si>
  <si>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</si>
  <si>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</si>
  <si>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</si>
  <si>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</si>
  <si>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</si>
  <si>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</si>
  <si>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</si>
  <si>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</si>
  <si>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</si>
  <si>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</si>
  <si>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</si>
  <si>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</si>
  <si>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</si>
  <si>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</si>
  <si>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</si>
  <si>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</si>
  <si>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</si>
  <si>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</si>
  <si>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</si>
  <si>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</si>
  <si>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</si>
  <si>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</si>
  <si>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</si>
  <si>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</si>
  <si>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</si>
  <si>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</si>
  <si>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</si>
  <si>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</si>
  <si>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</si>
  <si>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</si>
  <si>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</si>
  <si>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</si>
  <si>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</si>
  <si>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</si>
  <si>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</si>
  <si>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</si>
  <si>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</si>
  <si>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</si>
  <si>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</si>
  <si>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</si>
  <si>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</si>
  <si>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</si>
  <si>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</si>
  <si>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</si>
  <si>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</si>
  <si>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</si>
  <si>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</si>
  <si>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</si>
  <si>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</si>
  <si>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</si>
  <si>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</si>
  <si>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</si>
  <si>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</si>
  <si>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</si>
  <si>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</si>
  <si>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</si>
  <si>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</si>
  <si>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</si>
  <si>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</si>
  <si>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</si>
  <si>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</si>
  <si>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</si>
  <si>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</si>
  <si>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</si>
  <si>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</si>
  <si>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</si>
  <si>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</si>
  <si>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</si>
  <si>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</si>
  <si>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</si>
  <si>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</si>
  <si>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</si>
  <si>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</si>
  <si>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</si>
  <si>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</si>
  <si>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</si>
  <si>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</si>
  <si>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</si>
  <si>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</si>
  <si>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</si>
  <si>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</si>
  <si>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</si>
  <si>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</si>
  <si>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</si>
  <si>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</si>
  <si>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</si>
  <si>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</si>
  <si>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</si>
  <si>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</si>
  <si>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</si>
  <si>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</si>
  <si>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</si>
  <si>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</si>
  <si>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</si>
  <si>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</si>
  <si>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</si>
  <si>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</si>
  <si>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</si>
  <si>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</si>
  <si>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</si>
  <si>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</si>
  <si>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</si>
  <si>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</si>
  <si>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</si>
  <si>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</si>
  <si>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</si>
  <si>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</si>
  <si>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</si>
  <si>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</si>
  <si>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</si>
  <si>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</si>
  <si>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</si>
  <si>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</si>
  <si>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</si>
  <si>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</si>
  <si>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</si>
  <si>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</si>
  <si>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</si>
  <si>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</si>
  <si>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</si>
  <si>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</si>
  <si>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</si>
  <si>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</si>
  <si>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</si>
  <si>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</si>
  <si>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</si>
  <si>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</si>
  <si>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</si>
  <si>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</si>
  <si>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</si>
  <si>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</si>
  <si>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</si>
  <si>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</si>
  <si>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</si>
  <si>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</si>
  <si>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</si>
  <si>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</si>
  <si>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</si>
  <si>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</si>
  <si>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</si>
  <si>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</si>
  <si>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</si>
  <si>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</si>
  <si>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</si>
  <si>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</si>
  <si>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</si>
  <si>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</si>
  <si>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</si>
  <si>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</si>
  <si>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</si>
  <si>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</si>
  <si>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</si>
  <si>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</si>
  <si>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</si>
  <si>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</si>
  <si>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</si>
  <si>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</si>
  <si>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</si>
  <si>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</si>
  <si>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</si>
  <si>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</si>
  <si>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</si>
  <si>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</si>
  <si>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</si>
  <si>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</si>
  <si>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</si>
  <si>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</si>
  <si>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</si>
  <si>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</si>
  <si>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</si>
  <si>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</si>
  <si>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</si>
  <si>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</si>
  <si>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</si>
  <si>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</si>
  <si>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</si>
  <si>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</si>
  <si>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</si>
  <si>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</si>
  <si>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</si>
  <si>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</si>
  <si>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</si>
  <si>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</si>
  <si>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</si>
  <si>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</si>
  <si>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</si>
  <si>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</si>
  <si>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</si>
  <si>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</si>
  <si>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</si>
  <si>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</si>
  <si>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</si>
  <si>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</si>
  <si>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</si>
  <si>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</si>
  <si>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</si>
  <si>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</si>
  <si>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</si>
  <si>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</si>
  <si>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</si>
  <si>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</si>
  <si>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</si>
  <si>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</si>
  <si>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</si>
  <si>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</si>
  <si>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</si>
  <si>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</si>
  <si>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</si>
  <si>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</si>
  <si>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</si>
  <si>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</si>
  <si>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</si>
  <si>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</si>
  <si>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</si>
  <si>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</si>
  <si>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</si>
  <si>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</si>
  <si>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</si>
  <si>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</si>
  <si>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</si>
  <si>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</si>
  <si>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</si>
  <si>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</si>
  <si>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</si>
  <si>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</si>
  <si>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</si>
  <si>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</si>
  <si>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</si>
  <si>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</si>
  <si>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</si>
  <si>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</si>
  <si>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</si>
  <si>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</si>
  <si>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</si>
  <si>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</si>
  <si>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</si>
  <si>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</si>
  <si>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</si>
  <si>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</si>
  <si>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</si>
  <si>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</si>
  <si>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</si>
  <si>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</si>
  <si>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</si>
  <si>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</si>
  <si>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</si>
  <si>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</si>
  <si>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</si>
  <si>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</si>
  <si>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</si>
  <si>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</si>
  <si>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</si>
  <si>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</si>
  <si>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</si>
  <si>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</si>
  <si>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</si>
  <si>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</si>
  <si>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</si>
  <si>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</si>
  <si>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</si>
  <si>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</si>
  <si>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</si>
  <si>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</si>
  <si>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</si>
  <si>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</si>
  <si>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</si>
  <si>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</si>
  <si>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</si>
  <si>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</si>
  <si>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</si>
  <si>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</si>
  <si>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</si>
  <si>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</si>
  <si>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</si>
  <si>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</si>
  <si>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</si>
  <si>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</si>
  <si>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</si>
  <si>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</si>
  <si>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</si>
  <si>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</si>
  <si>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</si>
  <si>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</si>
  <si>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</si>
  <si>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</si>
  <si>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</si>
  <si>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</si>
  <si>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</si>
  <si>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</si>
  <si>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</si>
  <si>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</si>
  <si>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</si>
  <si>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</si>
  <si>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</si>
  <si>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</si>
  <si>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</si>
  <si>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</si>
  <si>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</si>
  <si>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</si>
  <si>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</si>
  <si>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</si>
  <si>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</si>
  <si>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</si>
  <si>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</si>
  <si>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</si>
  <si>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</si>
  <si>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</si>
  <si>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</si>
  <si>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</si>
  <si>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</si>
  <si>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</si>
  <si>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</si>
  <si>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</si>
  <si>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</si>
  <si>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</si>
  <si>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</si>
  <si>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</si>
  <si>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</si>
  <si>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</si>
  <si>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</si>
  <si>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</si>
  <si>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</si>
  <si>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</si>
  <si>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</si>
  <si>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</si>
  <si>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</si>
  <si>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</si>
  <si>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</si>
  <si>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</si>
  <si>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</si>
  <si>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</si>
  <si>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</si>
  <si>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</si>
  <si>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</si>
  <si>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</si>
  <si>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</si>
  <si>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</si>
  <si>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</si>
  <si>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</si>
  <si>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</si>
  <si>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</si>
  <si>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</si>
  <si>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</si>
  <si>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</si>
  <si>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</si>
  <si>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</si>
  <si>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</si>
  <si>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</si>
  <si>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</si>
  <si>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</si>
  <si>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</si>
  <si>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</si>
  <si>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</si>
  <si>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</si>
  <si>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</si>
  <si>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</si>
  <si>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</si>
  <si>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</si>
  <si>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</si>
  <si>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</si>
  <si>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</si>
  <si>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</si>
  <si>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</si>
  <si>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</si>
  <si>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</si>
  <si>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</si>
  <si>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</si>
  <si>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</si>
  <si>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</si>
  <si>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</si>
  <si>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</si>
  <si>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</si>
  <si>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</si>
  <si>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</si>
  <si>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</si>
  <si>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</si>
  <si>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</si>
  <si>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</si>
  <si>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</si>
  <si>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</si>
  <si>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</si>
  <si>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</si>
  <si>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</si>
  <si>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</si>
  <si>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</si>
  <si>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</si>
  <si>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</si>
  <si>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</si>
  <si>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</si>
  <si>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</si>
  <si>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</si>
  <si>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</si>
  <si>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</si>
  <si>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</si>
  <si>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</si>
  <si>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</si>
  <si>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</si>
  <si>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</si>
  <si>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</si>
  <si>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</si>
  <si>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</si>
  <si>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</si>
  <si>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</si>
  <si>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</si>
  <si>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</si>
  <si>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</si>
  <si>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</si>
  <si>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</si>
  <si>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</si>
  <si>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</si>
  <si>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</si>
  <si>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</si>
  <si>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</si>
  <si>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</si>
  <si>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</si>
  <si>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</si>
  <si>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</si>
  <si>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</si>
  <si>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</si>
  <si>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</si>
  <si>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</si>
  <si>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</si>
  <si>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</si>
  <si>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</si>
  <si>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</si>
  <si>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</si>
  <si>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</si>
  <si>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</si>
  <si>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</si>
  <si>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</si>
  <si>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</si>
  <si>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</si>
  <si>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</si>
  <si>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</si>
  <si>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</si>
  <si>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</si>
  <si>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</si>
  <si>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</si>
  <si>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</si>
  <si>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</si>
  <si>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</si>
  <si>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</si>
  <si>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</si>
  <si>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</si>
  <si>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</si>
  <si>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</si>
  <si>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</si>
  <si>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</si>
  <si>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</si>
  <si>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</si>
  <si>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</si>
  <si>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</si>
  <si>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</si>
  <si>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</si>
  <si>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</si>
  <si>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</si>
  <si>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</si>
  <si>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</si>
  <si>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</si>
  <si>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</si>
  <si>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</si>
  <si>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</si>
  <si>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</si>
  <si>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</si>
  <si>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</si>
  <si>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</si>
  <si>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</si>
  <si>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</si>
  <si>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</si>
  <si>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</si>
  <si>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</si>
  <si>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</si>
  <si>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</si>
  <si>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</si>
  <si>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</si>
  <si>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</si>
  <si>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</si>
  <si>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</si>
  <si>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</si>
  <si>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</si>
  <si>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</si>
  <si>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</si>
  <si>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</si>
  <si>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</si>
  <si>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</si>
  <si>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</si>
  <si>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</si>
  <si>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</si>
  <si>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</si>
  <si>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</si>
  <si>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</si>
  <si>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</si>
  <si>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</si>
  <si>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</si>
  <si>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</si>
  <si>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</si>
  <si>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</si>
  <si>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</si>
  <si>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</si>
  <si>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</si>
  <si>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</si>
  <si>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</si>
  <si>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</si>
  <si>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</si>
  <si>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</si>
  <si>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</si>
  <si>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</si>
  <si>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</si>
  <si>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</si>
  <si>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</si>
  <si>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</si>
  <si>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</si>
  <si>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</si>
  <si>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</si>
  <si>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</si>
  <si>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</si>
  <si>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</si>
  <si>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</si>
  <si>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</si>
  <si>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</si>
  <si>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</si>
  <si>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</si>
  <si>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</si>
  <si>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</si>
  <si>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</si>
  <si>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</si>
  <si>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</si>
  <si>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</si>
  <si>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</si>
  <si>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</si>
  <si>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</si>
  <si>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</si>
  <si>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</si>
  <si>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</si>
  <si>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</si>
  <si>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</si>
  <si>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</si>
  <si>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</si>
  <si>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</si>
  <si>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</si>
  <si>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</si>
  <si>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</si>
  <si>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</si>
  <si>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</si>
  <si>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</si>
  <si>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</si>
  <si>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</si>
  <si>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</si>
  <si>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</si>
  <si>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</si>
  <si>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</si>
  <si>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</si>
  <si>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</si>
  <si>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</si>
  <si>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</si>
  <si>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</si>
  <si>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</si>
  <si>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</si>
  <si>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</si>
  <si>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</si>
  <si>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</si>
  <si>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</si>
  <si>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</si>
  <si>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</si>
  <si>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</si>
  <si>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</si>
  <si>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</si>
  <si>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</si>
  <si>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</si>
  <si>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</si>
  <si>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</si>
  <si>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</si>
  <si>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</si>
  <si>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</si>
  <si>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</si>
  <si>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</si>
  <si>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</si>
  <si>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</si>
  <si>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</si>
  <si>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</si>
  <si>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</si>
  <si>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</si>
  <si>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</si>
  <si>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</si>
  <si>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</si>
  <si>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</si>
  <si>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</si>
  <si>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</si>
  <si>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</si>
  <si>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</si>
  <si>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</si>
  <si>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</si>
  <si>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</si>
  <si>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</si>
  <si>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</si>
  <si>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</si>
  <si>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</si>
  <si>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</si>
  <si>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</si>
  <si>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</si>
  <si>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</si>
  <si>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</si>
  <si>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</si>
  <si>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</si>
  <si>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</si>
  <si>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</si>
  <si>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</si>
  <si>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</si>
  <si>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</si>
  <si>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</si>
  <si>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</si>
  <si>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</si>
  <si>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</si>
  <si>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</si>
  <si>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</si>
  <si>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</si>
  <si>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</si>
  <si>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</si>
  <si>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</si>
  <si>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</si>
  <si>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</si>
  <si>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</si>
  <si>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</si>
  <si>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</si>
  <si>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</si>
  <si>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</si>
  <si>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</si>
  <si>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</si>
  <si>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</si>
  <si>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</si>
  <si>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</si>
  <si>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</si>
  <si>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</si>
  <si>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</si>
  <si>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</si>
  <si>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</si>
  <si>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</si>
  <si>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</si>
  <si>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</si>
  <si>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</si>
  <si>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</si>
  <si>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</si>
  <si>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</si>
  <si>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</si>
  <si>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</si>
  <si>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</si>
  <si>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</si>
  <si>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</si>
  <si>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</si>
  <si>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</si>
  <si>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</si>
  <si>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</si>
  <si>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</si>
  <si>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</si>
  <si>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</si>
  <si>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</si>
  <si>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</si>
  <si>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</si>
  <si>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</si>
  <si>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</si>
  <si>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</si>
  <si>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</si>
  <si>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</si>
  <si>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</si>
  <si>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</si>
  <si>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</si>
  <si>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</si>
  <si>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</si>
  <si>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</si>
  <si>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</si>
  <si>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</si>
  <si>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</si>
  <si>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</si>
  <si>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</si>
  <si>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</si>
  <si>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</si>
  <si>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</si>
  <si>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</si>
  <si>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</si>
  <si>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</si>
  <si>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</si>
  <si>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</si>
  <si>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</si>
  <si>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</si>
  <si>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</si>
  <si>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</si>
  <si>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</si>
  <si>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</si>
  <si>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</si>
  <si>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</si>
  <si>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</si>
  <si>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</si>
  <si>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</si>
  <si>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</si>
  <si>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</si>
  <si>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</si>
  <si>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</si>
  <si>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</si>
  <si>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</si>
  <si>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</si>
  <si>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</si>
  <si>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</si>
  <si>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</si>
  <si>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</si>
  <si>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</si>
  <si>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</si>
  <si>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</si>
  <si>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</si>
  <si>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</si>
  <si>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</si>
  <si>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</si>
  <si>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</si>
  <si>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</si>
  <si>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</si>
  <si>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</si>
  <si>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</si>
  <si>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</si>
  <si>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</si>
  <si>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</si>
  <si>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</si>
  <si>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</si>
  <si>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</si>
  <si>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</si>
  <si>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</si>
  <si>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</si>
  <si>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</si>
  <si>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</si>
  <si>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</si>
  <si>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</si>
  <si>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</si>
  <si>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</si>
  <si>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</si>
  <si>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</si>
  <si>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</si>
  <si>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</si>
  <si>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</si>
  <si>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</si>
  <si>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</si>
  <si>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</si>
  <si>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</si>
  <si>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</si>
  <si>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</si>
  <si>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</si>
  <si>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</si>
  <si>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</si>
  <si>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</si>
  <si>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</si>
  <si>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</si>
  <si>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</si>
  <si>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</si>
  <si>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</si>
  <si>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</si>
  <si>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</si>
  <si>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</si>
  <si>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</si>
  <si>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</si>
  <si>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</si>
  <si>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</si>
  <si>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</si>
  <si>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</si>
  <si>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</si>
  <si>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</si>
  <si>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</si>
  <si>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</si>
  <si>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</si>
  <si>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</si>
  <si>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</si>
  <si>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</si>
  <si>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</si>
  <si>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</si>
  <si>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</si>
  <si>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</si>
  <si>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</si>
  <si>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</si>
  <si>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</si>
  <si>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</si>
  <si>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</si>
  <si>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</si>
  <si>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</si>
  <si>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</si>
  <si>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</si>
  <si>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</si>
  <si>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</si>
  <si>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</si>
  <si>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</si>
  <si>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</si>
  <si>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</si>
  <si>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</si>
  <si>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</si>
  <si>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</si>
  <si>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</si>
  <si>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</si>
  <si>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</si>
  <si>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</si>
  <si>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</si>
  <si>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</si>
  <si>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</si>
  <si>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</si>
  <si>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</si>
  <si>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</si>
  <si>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</si>
  <si>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</si>
  <si>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</si>
  <si>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</si>
  <si>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</si>
  <si>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</si>
  <si>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</si>
  <si>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</si>
  <si>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</si>
  <si>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</si>
  <si>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</si>
  <si>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</si>
  <si>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</si>
  <si>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</si>
  <si>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</si>
  <si>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</si>
  <si>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</si>
  <si>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</si>
  <si>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</si>
  <si>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</si>
  <si>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</si>
  <si>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</si>
  <si>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</si>
  <si>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</si>
  <si>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</si>
  <si>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</si>
  <si>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</si>
  <si>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</si>
  <si>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</si>
  <si>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</si>
  <si>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</si>
  <si>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</si>
  <si>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</si>
  <si>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</si>
  <si>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</si>
  <si>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</si>
  <si>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</si>
  <si>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</si>
  <si>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</si>
  <si>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</si>
  <si>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</si>
  <si>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</si>
  <si>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</si>
  <si>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</si>
  <si>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</si>
  <si>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</si>
  <si>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</si>
  <si>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</si>
  <si>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</si>
  <si>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</si>
  <si>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</si>
  <si>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</si>
  <si>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</si>
  <si>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</si>
  <si>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</si>
  <si>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</si>
  <si>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</si>
  <si>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</si>
  <si>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</si>
  <si>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</si>
  <si>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</si>
  <si>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</si>
  <si>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</si>
  <si>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</si>
  <si>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</si>
  <si>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</si>
  <si>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</si>
  <si>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</si>
  <si>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</si>
  <si>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</si>
  <si>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</si>
  <si>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</si>
  <si>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</si>
  <si>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</si>
  <si>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</si>
  <si>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</si>
  <si>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</si>
  <si>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</si>
  <si>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</si>
  <si>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</si>
  <si>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</si>
  <si>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</si>
  <si>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</si>
  <si>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</si>
  <si>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</si>
  <si>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</si>
  <si>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</si>
  <si>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</si>
  <si>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</si>
  <si>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</si>
  <si>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</si>
  <si>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</si>
  <si>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</si>
  <si>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</si>
  <si>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</si>
  <si>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</si>
  <si>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</si>
  <si>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</si>
  <si>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</si>
  <si>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</si>
  <si>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</si>
  <si>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</si>
  <si>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</si>
  <si>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</si>
  <si>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</si>
  <si>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</si>
  <si>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</si>
  <si>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</si>
  <si>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</si>
  <si>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</si>
  <si>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</si>
  <si>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</si>
  <si>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</si>
  <si>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</si>
  <si>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</si>
  <si>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</si>
  <si>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</si>
  <si>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</si>
  <si>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</si>
  <si>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</si>
  <si>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</si>
  <si>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</si>
  <si>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</si>
  <si>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</si>
  <si>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</si>
  <si>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</si>
  <si>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</si>
  <si>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</si>
  <si>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</si>
  <si>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</si>
  <si>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</si>
  <si>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</si>
  <si>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</si>
  <si>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</si>
  <si>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</si>
  <si>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</si>
  <si>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</si>
  <si>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</si>
  <si>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</si>
  <si>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</si>
  <si>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</si>
  <si>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</si>
  <si>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</si>
  <si>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</si>
  <si>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</si>
  <si>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</si>
  <si>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</si>
  <si>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</si>
  <si>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</si>
  <si>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</si>
  <si>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</si>
  <si>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</si>
  <si>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</si>
  <si>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</si>
  <si>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</si>
  <si>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</si>
  <si>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</si>
  <si>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</si>
  <si>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</si>
  <si>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</si>
  <si>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</si>
  <si>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</si>
  <si>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</si>
  <si>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</si>
  <si>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</si>
  <si>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</si>
  <si>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</si>
  <si>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</si>
  <si>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</si>
  <si>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</si>
  <si>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</si>
  <si>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</si>
  <si>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</si>
  <si>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</si>
  <si>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</si>
  <si>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</si>
  <si>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</si>
  <si>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</si>
  <si>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</si>
  <si>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</si>
  <si>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</si>
  <si>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</si>
  <si>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</si>
  <si>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</si>
  <si>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</si>
  <si>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</si>
  <si>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</si>
  <si>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</si>
  <si>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</si>
  <si>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</si>
  <si>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</si>
  <si>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</si>
  <si>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</si>
  <si>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</si>
  <si>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</si>
  <si>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</si>
  <si>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</si>
  <si>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</si>
  <si>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</si>
  <si>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</si>
  <si>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</si>
  <si>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</si>
  <si>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</si>
  <si>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</si>
  <si>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</si>
  <si>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</si>
  <si>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</si>
  <si>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</si>
  <si>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</si>
  <si>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</si>
  <si>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</si>
  <si>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</si>
  <si>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</si>
  <si>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</si>
  <si>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</si>
  <si>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</si>
  <si>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</si>
  <si>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</si>
  <si>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</si>
  <si>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</si>
  <si>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</si>
  <si>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</si>
  <si>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</si>
  <si>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</si>
  <si>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</si>
  <si>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</si>
  <si>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</si>
  <si>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</si>
  <si>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</si>
  <si>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</si>
  <si>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</si>
  <si>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</si>
  <si>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</si>
  <si>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</si>
  <si>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</si>
  <si>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</si>
  <si>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</si>
  <si>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</si>
  <si>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</si>
  <si>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</si>
  <si>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</si>
  <si>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</si>
  <si>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</si>
  <si>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</si>
  <si>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</si>
  <si>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</si>
  <si>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</si>
  <si>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</si>
  <si>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</si>
  <si>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</si>
  <si>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</si>
  <si>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</si>
  <si>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</si>
  <si>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</si>
  <si>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</si>
  <si>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</si>
  <si>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</si>
  <si>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</si>
  <si>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</si>
  <si>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</si>
  <si>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</si>
  <si>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</si>
  <si>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</si>
  <si>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</si>
  <si>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</si>
  <si>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</si>
  <si>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</si>
  <si>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</si>
  <si>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</si>
  <si>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</si>
  <si>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</si>
  <si>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</si>
  <si>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</si>
  <si>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</si>
  <si>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</si>
  <si>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</si>
  <si>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</si>
  <si>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</si>
  <si>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</si>
  <si>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</si>
  <si>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</si>
  <si>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</si>
  <si>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</si>
  <si>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</si>
  <si>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</si>
  <si>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</si>
  <si>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</si>
  <si>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</si>
  <si>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</si>
  <si>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</si>
  <si>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</si>
  <si>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</si>
  <si>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</si>
  <si>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</si>
  <si>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</si>
  <si>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</si>
  <si>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</si>
  <si>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</si>
  <si>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</si>
  <si>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</si>
  <si>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</si>
  <si>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</si>
  <si>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</si>
  <si>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</si>
  <si>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</si>
  <si>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</si>
  <si>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</si>
  <si>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</si>
  <si>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</si>
  <si>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</si>
  <si>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</si>
  <si>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</si>
  <si>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</si>
  <si>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</si>
  <si>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</si>
  <si>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</si>
  <si>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</si>
  <si>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</si>
  <si>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</si>
  <si>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</si>
  <si>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</si>
  <si>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</si>
  <si>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</si>
  <si>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</si>
  <si>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</si>
  <si>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</si>
  <si>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</si>
  <si>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</si>
  <si>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</si>
  <si>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</si>
  <si>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</si>
  <si>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</si>
  <si>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</si>
  <si>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</si>
  <si>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</si>
  <si>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</si>
  <si>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</si>
  <si>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</si>
  <si>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</si>
  <si>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</si>
  <si>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</si>
  <si>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</si>
  <si>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</si>
  <si>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</si>
  <si>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</si>
  <si>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</si>
  <si>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</si>
  <si>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</si>
  <si>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</si>
  <si>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</si>
  <si>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</si>
  <si>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</si>
  <si>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</si>
  <si>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</si>
  <si>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</si>
  <si>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</si>
  <si>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</si>
  <si>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</si>
  <si>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</si>
  <si>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</si>
  <si>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</si>
  <si>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</si>
  <si>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</si>
  <si>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</si>
  <si>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</si>
  <si>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</si>
  <si>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</si>
  <si>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</si>
  <si>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</si>
  <si>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</si>
  <si>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</si>
  <si>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</si>
  <si>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</si>
  <si>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</si>
  <si>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</si>
  <si>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</si>
  <si>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</si>
  <si>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</si>
  <si>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</si>
  <si>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</si>
  <si>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</si>
  <si>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</si>
  <si>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</si>
  <si>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</si>
  <si>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</si>
  <si>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</si>
  <si>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</si>
  <si>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</si>
  <si>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</si>
  <si>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</si>
  <si>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</si>
  <si>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</si>
  <si>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</si>
  <si>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</si>
  <si>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</si>
  <si>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</si>
  <si>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</si>
  <si>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</si>
  <si>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</si>
  <si>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</si>
  <si>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</si>
  <si>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</si>
  <si>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</si>
  <si>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</si>
  <si>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</si>
  <si>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</si>
  <si>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</si>
  <si>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</si>
  <si>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</si>
  <si>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</si>
  <si>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</si>
  <si>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</si>
  <si>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</si>
  <si>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</si>
  <si>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</si>
  <si>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</si>
  <si>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</si>
  <si>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</si>
  <si>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</si>
  <si>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</si>
  <si>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</si>
  <si>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</si>
  <si>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</si>
  <si>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</si>
  <si>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</si>
  <si>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</si>
  <si>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</si>
  <si>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</si>
  <si>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</si>
  <si>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</si>
  <si>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</si>
  <si>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</si>
  <si>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</si>
  <si>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</si>
  <si>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</si>
  <si>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</si>
  <si>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</si>
  <si>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</si>
  <si>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</si>
  <si>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</si>
  <si>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</si>
  <si>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</si>
  <si>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</si>
  <si>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</si>
  <si>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</si>
  <si>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</si>
  <si>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</si>
  <si>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</si>
  <si>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</si>
  <si>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</si>
  <si>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</si>
  <si>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</si>
  <si>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</si>
  <si>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</si>
  <si>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</si>
  <si>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</si>
  <si>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</si>
  <si>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</si>
  <si>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</si>
  <si>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</si>
  <si>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</si>
  <si>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</si>
  <si>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</si>
  <si>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</si>
  <si>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</si>
  <si>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</si>
  <si>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</si>
  <si>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</si>
  <si>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</si>
  <si>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</si>
  <si>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</si>
  <si>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</si>
  <si>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</si>
  <si>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</si>
  <si>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</si>
  <si>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</si>
  <si>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</si>
  <si>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</si>
  <si>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</si>
  <si>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</si>
  <si>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</si>
  <si>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</si>
  <si>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</si>
  <si>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</si>
  <si>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</si>
  <si>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</si>
  <si>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</si>
  <si>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</si>
  <si>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</si>
  <si>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</si>
  <si>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</si>
  <si>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</si>
  <si>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</si>
  <si>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</si>
  <si>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</si>
  <si>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</si>
  <si>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</si>
  <si>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</si>
  <si>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</si>
  <si>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</si>
  <si>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</si>
  <si>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</si>
  <si>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</si>
  <si>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</si>
  <si>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</si>
  <si>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</si>
  <si>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</si>
  <si>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</si>
  <si>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</si>
  <si>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</si>
  <si>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</si>
  <si>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</si>
  <si>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</si>
  <si>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</si>
  <si>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</si>
  <si>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</si>
  <si>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</si>
  <si>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</si>
  <si>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</si>
  <si>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</si>
  <si>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</si>
  <si>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</si>
  <si>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</si>
  <si>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</si>
  <si>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</si>
  <si>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</si>
  <si>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</si>
  <si>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</si>
  <si>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</si>
  <si>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</si>
  <si>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</si>
  <si>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</si>
  <si>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</si>
  <si>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</si>
  <si>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</si>
  <si>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</si>
  <si>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</si>
  <si>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</si>
  <si>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</si>
  <si>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</si>
  <si>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</si>
  <si>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</si>
  <si>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</si>
  <si>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</si>
  <si>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</si>
  <si>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</si>
  <si>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</si>
  <si>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</si>
  <si>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</si>
  <si>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</si>
  <si>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</si>
  <si>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</si>
  <si>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</si>
  <si>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</si>
  <si>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</si>
  <si>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</si>
  <si>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</si>
  <si>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</si>
  <si>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</si>
  <si>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</si>
  <si>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</si>
  <si>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</si>
  <si>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</si>
  <si>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</si>
  <si>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</si>
  <si>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</si>
  <si>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</si>
  <si>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</si>
  <si>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</si>
  <si>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</si>
  <si>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</si>
  <si>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</si>
  <si>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</si>
  <si>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</si>
  <si>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</si>
  <si>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</si>
  <si>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</si>
  <si>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</si>
  <si>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</si>
  <si>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</si>
  <si>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</si>
  <si>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</si>
  <si>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</si>
  <si>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</si>
  <si>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</si>
  <si>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</si>
  <si>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</si>
  <si>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</si>
  <si>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</si>
  <si>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</si>
  <si>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</si>
  <si>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</si>
  <si>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</si>
  <si>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</si>
  <si>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</si>
  <si>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</si>
  <si>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</si>
  <si>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</si>
  <si>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</si>
  <si>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</si>
  <si>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</si>
  <si>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</si>
  <si>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</si>
  <si>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</si>
  <si>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</si>
  <si>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</si>
  <si>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</si>
  <si>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</si>
  <si>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</si>
  <si>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</si>
  <si>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</si>
  <si>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</si>
  <si>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</si>
  <si>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</si>
  <si>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</si>
  <si>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</si>
  <si>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</si>
  <si>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</si>
  <si>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</si>
  <si>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</si>
  <si>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</si>
  <si>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</si>
  <si>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</si>
  <si>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</si>
  <si>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</si>
  <si>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</si>
  <si>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</si>
  <si>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</si>
  <si>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</si>
  <si>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</si>
  <si>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</si>
  <si>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</si>
  <si>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</si>
  <si>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</si>
  <si>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</si>
  <si>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</si>
  <si>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</si>
  <si>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</si>
  <si>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</si>
  <si>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</si>
  <si>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</si>
  <si>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</si>
  <si>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</si>
  <si>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</si>
  <si>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</si>
  <si>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</si>
  <si>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</si>
  <si>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</si>
  <si>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</si>
  <si>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</si>
  <si>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</si>
  <si>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</si>
  <si>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</si>
  <si>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</si>
  <si>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</si>
  <si>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</si>
  <si>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</si>
  <si>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</si>
  <si>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</si>
  <si>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</si>
  <si>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</si>
  <si>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</si>
  <si>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</si>
  <si>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</si>
  <si>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</si>
  <si>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</si>
  <si>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</si>
  <si>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</si>
  <si>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</si>
  <si>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</si>
  <si>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</si>
  <si>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</si>
  <si>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</si>
  <si>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</si>
  <si>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</si>
  <si>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</si>
  <si>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</si>
  <si>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</si>
  <si>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</si>
  <si>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</si>
  <si>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</si>
  <si>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</si>
  <si>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</si>
  <si>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</si>
  <si>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</si>
  <si>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</si>
  <si>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</si>
  <si>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</si>
  <si>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</si>
  <si>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</si>
  <si>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</si>
  <si>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</si>
  <si>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</si>
  <si>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</si>
  <si>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</si>
  <si>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</si>
  <si>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</si>
  <si>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</si>
  <si>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</si>
  <si>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</si>
  <si>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</si>
  <si>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</si>
  <si>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</si>
  <si>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</si>
  <si>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</si>
  <si>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</si>
  <si>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</si>
  <si>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</si>
  <si>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</si>
  <si>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</si>
  <si>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</si>
  <si>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</si>
  <si>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</si>
  <si>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</si>
  <si>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</si>
  <si>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</si>
  <si>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</si>
  <si>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</si>
  <si>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</si>
  <si>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</si>
  <si>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</si>
  <si>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</si>
  <si>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</si>
  <si>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</si>
  <si>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</si>
  <si>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</si>
  <si>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</si>
  <si>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</si>
  <si>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</si>
  <si>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</si>
  <si>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</si>
  <si>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</si>
  <si>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</si>
  <si>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</si>
  <si>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</si>
  <si>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</si>
  <si>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</si>
  <si>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</si>
  <si>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</si>
  <si>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</si>
  <si>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</si>
  <si>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</si>
  <si>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</si>
  <si>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</si>
  <si>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</si>
  <si>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</si>
  <si>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</si>
  <si>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</si>
  <si>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</si>
  <si>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</si>
  <si>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</si>
  <si>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</si>
  <si>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</si>
  <si>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</si>
  <si>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</si>
  <si>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</si>
  <si>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</si>
  <si>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</si>
  <si>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</si>
  <si>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</si>
  <si>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</si>
  <si>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</si>
  <si>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</si>
  <si>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</si>
  <si>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</si>
  <si>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</si>
  <si>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</si>
  <si>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</si>
  <si>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</si>
  <si>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</si>
  <si>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</si>
  <si>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</si>
  <si>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</si>
  <si>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</si>
  <si>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</si>
  <si>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</si>
  <si>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</si>
  <si>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</si>
  <si>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</si>
  <si>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</si>
  <si>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</si>
  <si>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</si>
  <si>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</si>
  <si>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</si>
  <si>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</si>
  <si>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</si>
  <si>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</si>
  <si>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</si>
  <si>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</si>
  <si>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</si>
  <si>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</si>
  <si>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</si>
  <si>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</si>
  <si>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</si>
  <si>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</si>
  <si>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</si>
  <si>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</si>
  <si>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</si>
  <si>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</si>
  <si>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</si>
  <si>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</si>
  <si>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</si>
  <si>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</si>
  <si>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</si>
  <si>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</si>
  <si>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</si>
  <si>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</si>
  <si>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</si>
  <si>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</si>
  <si>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</si>
  <si>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</si>
  <si>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</si>
  <si>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</si>
  <si>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</si>
  <si>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</si>
  <si>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</si>
  <si>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</si>
  <si>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</si>
  <si>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</si>
  <si>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</si>
  <si>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</si>
  <si>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</si>
  <si>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</si>
  <si>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</si>
  <si>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</si>
  <si>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</si>
  <si>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</si>
  <si>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</si>
  <si>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</si>
  <si>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</si>
  <si>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</si>
  <si>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</si>
  <si>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</si>
  <si>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</si>
  <si>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</si>
  <si>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</si>
  <si>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</si>
  <si>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</si>
  <si>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</si>
  <si>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</si>
  <si>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</si>
  <si>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</si>
  <si>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</si>
  <si>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</si>
  <si>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</si>
  <si>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</si>
  <si>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</si>
  <si>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</si>
  <si>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</si>
  <si>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</si>
  <si>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</si>
  <si>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</si>
  <si>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</si>
  <si>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</si>
  <si>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</si>
  <si>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</si>
  <si>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</si>
  <si>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</si>
  <si>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</si>
  <si>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</si>
  <si>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</si>
  <si>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</si>
  <si>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</si>
  <si>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</si>
  <si>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</si>
  <si>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</si>
  <si>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</si>
  <si>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</si>
  <si>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</si>
  <si>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</si>
  <si>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</si>
  <si>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</si>
  <si>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</si>
  <si>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</si>
  <si>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</si>
  <si>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</si>
  <si>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</si>
  <si>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</si>
  <si>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</si>
  <si>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</si>
  <si>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</si>
  <si>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</si>
  <si>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</si>
  <si>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</si>
  <si>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</si>
  <si>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</si>
  <si>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</si>
  <si>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</si>
  <si>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</si>
  <si>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</si>
  <si>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</si>
  <si>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</si>
  <si>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</si>
  <si>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</si>
  <si>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</si>
  <si>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</si>
  <si>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</si>
  <si>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</si>
  <si>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</si>
  <si>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</si>
  <si>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</si>
  <si>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</si>
  <si>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</si>
  <si>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</si>
  <si>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</si>
  <si>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</si>
  <si>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</si>
  <si>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</si>
  <si>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</si>
  <si>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</si>
  <si>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</si>
  <si>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</si>
  <si>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</si>
  <si>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</si>
  <si>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</si>
  <si>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</si>
  <si>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</si>
  <si>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</si>
  <si>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</si>
  <si>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</si>
  <si>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</si>
  <si>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</si>
  <si>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</si>
  <si>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</si>
  <si>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</si>
  <si>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</si>
  <si>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</si>
  <si>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</si>
  <si>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</si>
  <si>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</si>
  <si>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</si>
  <si>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</si>
  <si>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</si>
  <si>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</si>
  <si>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</si>
  <si>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</si>
  <si>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</si>
  <si>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</si>
  <si>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</si>
  <si>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</si>
  <si>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</si>
  <si>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</si>
  <si>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</si>
  <si>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</si>
  <si>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</si>
  <si>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</si>
  <si>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</si>
  <si>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</si>
  <si>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</si>
  <si>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</si>
  <si>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</si>
  <si>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</si>
  <si>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</si>
  <si>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</si>
  <si>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</si>
  <si>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</si>
  <si>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</si>
  <si>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</si>
  <si>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</si>
  <si>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</si>
  <si>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</si>
  <si>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</si>
  <si>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</si>
  <si>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</si>
  <si>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</si>
  <si>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</si>
  <si>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</si>
  <si>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</si>
  <si>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</si>
  <si>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</si>
  <si>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</si>
  <si>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</si>
  <si>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</si>
  <si>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</si>
  <si>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</si>
  <si>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</si>
  <si>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</si>
  <si>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</si>
  <si>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</si>
  <si>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</si>
  <si>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</si>
  <si>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</si>
  <si>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</si>
  <si>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</si>
  <si>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</si>
  <si>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</si>
  <si>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</si>
  <si>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</si>
  <si>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</si>
  <si>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</si>
  <si>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</si>
  <si>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</si>
  <si>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</si>
  <si>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</si>
  <si>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</si>
  <si>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</si>
  <si>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</si>
  <si>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</si>
  <si>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</si>
  <si>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</si>
  <si>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</si>
  <si>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</si>
  <si>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</si>
  <si>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</si>
  <si>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</si>
  <si>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</si>
  <si>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</si>
  <si>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</si>
  <si>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</si>
  <si>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</si>
  <si>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</si>
  <si>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</si>
  <si>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</si>
  <si>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</si>
  <si>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</si>
  <si>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</si>
  <si>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</si>
  <si>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</si>
  <si>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</si>
  <si>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</si>
  <si>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</si>
  <si>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</si>
  <si>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</si>
  <si>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</si>
  <si>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</si>
  <si>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</si>
  <si>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</si>
  <si>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</si>
  <si>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</si>
  <si>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</si>
  <si>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</si>
  <si>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</si>
  <si>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</si>
  <si>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</si>
  <si>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</si>
  <si>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</si>
  <si>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</si>
  <si>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</si>
  <si>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</si>
  <si>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</si>
  <si>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</si>
  <si>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</si>
  <si>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</si>
  <si>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</si>
  <si>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</si>
  <si>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</si>
  <si>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</si>
  <si>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</si>
  <si>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</si>
  <si>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</si>
  <si>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</si>
  <si>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</si>
  <si>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</si>
  <si>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</si>
  <si>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</si>
  <si>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</si>
  <si>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</si>
  <si>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</si>
  <si>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</si>
  <si>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</si>
  <si>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</si>
  <si>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</si>
  <si>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</si>
  <si>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</si>
  <si>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</si>
  <si>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</si>
  <si>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</si>
  <si>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</si>
  <si>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</si>
  <si>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</si>
  <si>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</si>
  <si>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</si>
  <si>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</si>
  <si>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</si>
  <si>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</si>
  <si>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</si>
  <si>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</si>
  <si>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</si>
  <si>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</si>
  <si>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</si>
  <si>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</si>
  <si>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</si>
  <si>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</si>
  <si>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</si>
  <si>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</si>
  <si>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</si>
  <si>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</si>
  <si>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</si>
  <si>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</si>
  <si>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</si>
  <si>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</si>
  <si>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</si>
  <si>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</si>
  <si>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</si>
  <si>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</si>
  <si>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</si>
  <si>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</si>
  <si>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</si>
  <si>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</si>
  <si>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</si>
  <si>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</si>
  <si>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</si>
  <si>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</si>
  <si>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</si>
  <si>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</si>
  <si>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</si>
  <si>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</si>
  <si>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</si>
  <si>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</si>
  <si>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</si>
  <si>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</si>
  <si>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</si>
  <si>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</si>
  <si>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</si>
  <si>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</si>
  <si>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</si>
  <si>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</si>
  <si>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</si>
  <si>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</si>
  <si>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</si>
  <si>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</si>
  <si>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</si>
  <si>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</si>
  <si>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</si>
  <si>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</si>
  <si>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</si>
  <si>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</si>
  <si>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</si>
  <si>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</si>
  <si>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</si>
  <si>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</si>
  <si>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</si>
  <si>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</si>
  <si>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</si>
  <si>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</si>
  <si>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</si>
  <si>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</si>
  <si>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</si>
  <si>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</si>
  <si>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</si>
  <si>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</si>
  <si>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</si>
  <si>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</si>
  <si>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</si>
  <si>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</si>
  <si>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</si>
  <si>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</si>
  <si>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</si>
  <si>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</si>
  <si>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</si>
  <si>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</si>
  <si>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</si>
  <si>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</si>
  <si>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</si>
  <si>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</si>
  <si>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</si>
  <si>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</si>
  <si>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</si>
  <si>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</si>
  <si>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</si>
  <si>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</si>
  <si>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</si>
  <si>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</si>
  <si>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</si>
  <si>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</si>
  <si>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</si>
  <si>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</si>
  <si>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</si>
  <si>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</si>
  <si>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</si>
  <si>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</si>
  <si>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</si>
  <si>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</si>
  <si>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</si>
  <si>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</si>
  <si>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</si>
  <si>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</si>
  <si>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</si>
  <si>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</si>
  <si>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</si>
  <si>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</si>
  <si>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</si>
  <si>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</si>
  <si>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</si>
  <si>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</si>
  <si>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</si>
  <si>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</si>
  <si>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</si>
  <si>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</si>
  <si>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</si>
  <si>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</si>
  <si>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</si>
  <si>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</si>
  <si>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</si>
  <si>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</si>
  <si>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</si>
  <si>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</si>
  <si>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</si>
  <si>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</si>
  <si>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</si>
  <si>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</si>
  <si>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</si>
  <si>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</si>
  <si>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</si>
  <si>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</si>
  <si>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</si>
  <si>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</si>
  <si>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</si>
  <si>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</si>
  <si>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</si>
  <si>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</si>
  <si>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</si>
  <si>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</si>
  <si>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</si>
  <si>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</si>
  <si>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</si>
  <si>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</si>
  <si>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</si>
  <si>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</si>
  <si>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</si>
  <si>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</si>
  <si>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</si>
  <si>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</si>
  <si>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</si>
  <si>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</si>
  <si>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</si>
  <si>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</si>
  <si>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</si>
  <si>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</si>
  <si>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</si>
  <si>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</si>
  <si>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</si>
  <si>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</si>
  <si>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</si>
  <si>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</si>
  <si>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</si>
  <si>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</si>
  <si>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</si>
  <si>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</si>
  <si>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</si>
  <si>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</si>
  <si>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</si>
  <si>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</si>
  <si>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</si>
  <si>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</si>
  <si>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</si>
  <si>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</si>
  <si>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</si>
  <si>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</si>
  <si>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</si>
  <si>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</si>
  <si>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</si>
  <si>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</si>
  <si>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</si>
  <si>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</si>
  <si>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</si>
  <si>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</si>
  <si>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</si>
  <si>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</si>
  <si>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</si>
  <si>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</si>
  <si>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</si>
  <si>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</si>
  <si>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</si>
  <si>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</si>
  <si>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</si>
  <si>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</si>
  <si>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</si>
  <si>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</si>
  <si>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</si>
  <si>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</si>
  <si>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</si>
  <si>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</si>
  <si>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</si>
  <si>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</si>
  <si>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</si>
  <si>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</si>
  <si>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</si>
  <si>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</si>
  <si>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</si>
  <si>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</si>
  <si>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</si>
  <si>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</si>
  <si>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</si>
  <si>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</si>
  <si>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</si>
  <si>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</si>
  <si>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</si>
  <si>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</si>
  <si>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</si>
  <si>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</si>
  <si>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</si>
  <si>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</si>
  <si>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</si>
  <si>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</si>
  <si>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</si>
  <si>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</si>
  <si>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</si>
  <si>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</si>
  <si>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</si>
  <si>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</si>
  <si>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</si>
  <si>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</si>
  <si>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</si>
  <si>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</si>
  <si>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</si>
  <si>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</si>
  <si>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</si>
  <si>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</si>
  <si>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</si>
  <si>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</si>
  <si>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</si>
  <si>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</si>
  <si>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</si>
  <si>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</si>
  <si>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</si>
  <si>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</si>
  <si>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</si>
  <si>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</si>
  <si>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</si>
  <si>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</si>
  <si>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</si>
  <si>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</si>
  <si>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</si>
  <si>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</si>
  <si>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</si>
  <si>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</si>
  <si>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</si>
  <si>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</si>
  <si>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</si>
  <si>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</si>
  <si>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</si>
  <si>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</si>
  <si>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</si>
  <si>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</si>
  <si>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</si>
  <si>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</si>
  <si>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</si>
  <si>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</si>
  <si>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</si>
  <si>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</si>
  <si>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</si>
  <si>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</si>
  <si>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</si>
  <si>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</si>
  <si>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</si>
  <si>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</si>
  <si>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</si>
  <si>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</si>
  <si>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</si>
  <si>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</si>
  <si>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</si>
  <si>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</si>
  <si>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</si>
  <si>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</si>
  <si>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</si>
  <si>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</si>
  <si>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</si>
  <si>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</si>
  <si>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</si>
  <si>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</si>
  <si>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</si>
  <si>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</si>
  <si>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</si>
  <si>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</si>
  <si>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</si>
  <si>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</si>
  <si>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</si>
  <si>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</si>
  <si>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</si>
  <si>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</si>
  <si>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</si>
  <si>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</si>
  <si>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</si>
  <si>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</si>
  <si>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</si>
  <si>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</si>
  <si>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</si>
  <si>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</si>
  <si>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</si>
  <si>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</si>
  <si>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</si>
  <si>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</si>
  <si>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</si>
  <si>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</si>
  <si>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</si>
  <si>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</si>
  <si>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</si>
  <si>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</si>
  <si>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</si>
  <si>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</si>
  <si>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</si>
  <si>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</si>
  <si>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</si>
  <si>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</si>
  <si>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</si>
  <si>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</si>
  <si>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</si>
  <si>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</si>
  <si>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</si>
  <si>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</si>
  <si>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</si>
  <si>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</si>
  <si>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</si>
  <si>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</si>
  <si>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</si>
  <si>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</si>
  <si>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</si>
  <si>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</si>
  <si>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</si>
  <si>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</si>
  <si>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</si>
  <si>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</si>
  <si>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</si>
  <si>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</si>
  <si>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</si>
  <si>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</si>
  <si>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</si>
  <si>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</si>
  <si>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</si>
  <si>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</si>
  <si>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</si>
  <si>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</si>
  <si>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</si>
  <si>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</si>
  <si>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</si>
  <si>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</si>
  <si>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</si>
  <si>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</si>
  <si>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</si>
  <si>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</si>
  <si>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</si>
  <si>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</si>
  <si>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</si>
  <si>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</si>
  <si>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</si>
  <si>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</si>
  <si>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</si>
  <si>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</si>
  <si>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</si>
  <si>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</si>
  <si>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</si>
  <si>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</si>
  <si>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</si>
  <si>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</si>
  <si>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</si>
  <si>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</si>
  <si>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</si>
  <si>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</si>
  <si>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</si>
  <si>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</si>
  <si>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</si>
  <si>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</si>
  <si>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</si>
  <si>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</si>
  <si>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</si>
  <si>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</si>
  <si>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</si>
  <si>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</si>
  <si>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</si>
  <si>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</si>
  <si>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</si>
  <si>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</si>
  <si>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</si>
  <si>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</si>
  <si>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</si>
  <si>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</si>
  <si>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</si>
  <si>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</si>
  <si>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</si>
  <si>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</si>
  <si>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</si>
  <si>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</si>
  <si>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</si>
  <si>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</si>
  <si>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</si>
  <si>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</si>
  <si>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</si>
  <si>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</si>
  <si>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</si>
  <si>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</si>
  <si>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</si>
  <si>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</si>
  <si>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</si>
  <si>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</si>
  <si>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</si>
  <si>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</si>
  <si>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</si>
  <si>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</si>
  <si>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</si>
  <si>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</si>
  <si>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</si>
  <si>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</si>
  <si>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</si>
  <si>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</si>
  <si>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</si>
  <si>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</si>
  <si>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</si>
  <si>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</si>
  <si>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</si>
  <si>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</si>
  <si>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</si>
  <si>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</si>
  <si>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</si>
  <si>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</si>
  <si>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</si>
  <si>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</si>
  <si>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</si>
  <si>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</si>
  <si>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</si>
  <si>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</si>
  <si>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</si>
  <si>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</si>
  <si>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</si>
  <si>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</si>
  <si>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</si>
  <si>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</si>
  <si>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</si>
  <si>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</si>
  <si>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</si>
  <si>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</si>
  <si>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</si>
  <si>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</si>
  <si>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</si>
  <si>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</si>
  <si>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</si>
  <si>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</si>
  <si>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</si>
  <si>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</si>
  <si>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</si>
  <si>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</si>
  <si>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</si>
  <si>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</si>
  <si>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</si>
  <si>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</si>
  <si>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</si>
  <si>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</si>
  <si>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</si>
  <si>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</si>
  <si>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</si>
  <si>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</si>
  <si>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</si>
  <si>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</si>
  <si>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</si>
  <si>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</si>
  <si>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</si>
  <si>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</si>
  <si>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</si>
  <si>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</si>
  <si>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</si>
  <si>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</si>
  <si>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</si>
  <si>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</si>
  <si>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</si>
  <si>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</si>
  <si>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</si>
  <si>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</si>
  <si>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</si>
  <si>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</si>
  <si>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</si>
  <si>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</si>
  <si>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</si>
  <si>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</si>
  <si>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</si>
  <si>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</si>
  <si>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</si>
  <si>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</si>
  <si>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</si>
  <si>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</si>
  <si>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</si>
  <si>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</si>
  <si>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</si>
  <si>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</si>
  <si>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</si>
  <si>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</si>
  <si>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</si>
  <si>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</si>
  <si>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</si>
  <si>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</si>
  <si>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</si>
  <si>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</si>
  <si>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</si>
  <si>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</si>
  <si>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</si>
  <si>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</si>
  <si>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</si>
  <si>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</si>
  <si>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</si>
  <si>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</si>
  <si>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</si>
  <si>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</si>
  <si>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</si>
  <si>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</si>
  <si>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</si>
  <si>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</si>
  <si>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</si>
  <si>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</si>
  <si>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</si>
  <si>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</si>
  <si>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</si>
  <si>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</si>
  <si>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</si>
  <si>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</si>
  <si>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</si>
  <si>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</si>
  <si>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</si>
  <si>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</si>
  <si>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</si>
  <si>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</si>
  <si>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</si>
  <si>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</si>
  <si>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</si>
  <si>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</si>
  <si>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</si>
  <si>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</si>
  <si>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</si>
  <si>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</si>
  <si>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</si>
  <si>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</si>
  <si>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</si>
  <si>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</si>
  <si>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</si>
  <si>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</si>
  <si>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</si>
  <si>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</si>
  <si>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</si>
  <si>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</si>
  <si>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</si>
  <si>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</si>
  <si>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</si>
  <si>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</si>
  <si>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</si>
  <si>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</si>
  <si>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</si>
  <si>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</si>
  <si>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</si>
  <si>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</si>
  <si>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</si>
  <si>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</si>
  <si>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</si>
  <si>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</si>
  <si>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</si>
  <si>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</si>
  <si>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</si>
  <si>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</si>
  <si>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</si>
  <si>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</si>
  <si>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</si>
  <si>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</si>
  <si>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</si>
  <si>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</si>
  <si>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</si>
  <si>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</si>
  <si>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</si>
  <si>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</si>
  <si>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</si>
  <si>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</si>
  <si>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</si>
  <si>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</si>
  <si>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</si>
  <si>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</si>
  <si>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</si>
  <si>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</si>
  <si>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</si>
  <si>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</si>
  <si>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</si>
  <si>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</si>
  <si>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</si>
  <si>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</si>
  <si>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</si>
  <si>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</si>
  <si>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</si>
  <si>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</si>
  <si>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</si>
  <si>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</si>
  <si>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</si>
  <si>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</si>
  <si>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</si>
  <si>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</si>
  <si>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</si>
  <si>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</si>
  <si>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</si>
  <si>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</si>
  <si>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</si>
  <si>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</si>
  <si>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</si>
  <si>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</si>
  <si>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</si>
  <si>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</si>
  <si>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</si>
  <si>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</si>
  <si>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</si>
  <si>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</si>
  <si>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</si>
  <si>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</si>
  <si>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</si>
  <si>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</si>
  <si>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</si>
  <si>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</si>
  <si>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</si>
  <si>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</si>
  <si>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</si>
  <si>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</si>
  <si>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</si>
  <si>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</si>
  <si>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</si>
  <si>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</si>
  <si>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</si>
  <si>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</si>
  <si>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</si>
  <si>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</si>
  <si>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</si>
  <si>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</si>
  <si>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</si>
  <si>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</si>
  <si>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</si>
  <si>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</si>
  <si>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</si>
  <si>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</si>
  <si>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</si>
  <si>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</si>
  <si>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</si>
  <si>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</si>
  <si>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</si>
  <si>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</si>
  <si>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</si>
  <si>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</si>
  <si>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</si>
  <si>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</si>
  <si>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</si>
  <si>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</si>
  <si>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</si>
  <si>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</si>
  <si>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</si>
  <si>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</si>
  <si>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</si>
  <si>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</si>
  <si>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</si>
  <si>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</si>
  <si>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</si>
  <si>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</si>
  <si>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</si>
  <si>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</si>
  <si>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</si>
  <si>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</si>
  <si>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</si>
  <si>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</si>
  <si>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</si>
  <si>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</si>
  <si>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</si>
  <si>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</si>
  <si>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</si>
  <si>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</si>
  <si>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</si>
  <si>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</si>
  <si>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</si>
  <si>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</si>
  <si>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</si>
  <si>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</si>
  <si>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</si>
  <si>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</si>
  <si>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</si>
  <si>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</si>
  <si>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</si>
  <si>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</si>
  <si>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</si>
  <si>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</si>
  <si>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</si>
  <si>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</si>
  <si>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</si>
  <si>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</si>
  <si>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</si>
  <si>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</si>
  <si>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</si>
  <si>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</si>
  <si>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</si>
  <si>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</si>
  <si>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</si>
  <si>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</si>
  <si>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</si>
  <si>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</si>
  <si>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</si>
  <si>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</si>
  <si>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</si>
  <si>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</si>
  <si>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</si>
  <si>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</si>
  <si>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</si>
  <si>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</si>
  <si>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</si>
  <si>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</si>
  <si>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</si>
  <si>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</si>
  <si>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</si>
  <si>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</si>
  <si>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</si>
  <si>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</si>
  <si>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</si>
  <si>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</si>
  <si>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</si>
  <si>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</si>
  <si>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</si>
  <si>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</si>
  <si>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</si>
  <si>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</si>
  <si>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</si>
  <si>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</si>
  <si>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</si>
  <si>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</si>
  <si>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</si>
  <si>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</si>
  <si>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</si>
  <si>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</si>
  <si>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</si>
  <si>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</si>
  <si>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</si>
  <si>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</si>
  <si>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</si>
  <si>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</si>
  <si>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</si>
  <si>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</si>
  <si>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</si>
  <si>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</si>
  <si>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</si>
  <si>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</si>
  <si>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</si>
  <si>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</si>
  <si>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</si>
  <si>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</si>
  <si>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</si>
  <si>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</si>
  <si>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</si>
  <si>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</si>
  <si>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</si>
  <si>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</si>
  <si>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</si>
  <si>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</si>
  <si>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</si>
  <si>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</si>
  <si>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</si>
  <si>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</si>
  <si>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</si>
  <si>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</si>
  <si>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</si>
  <si>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</si>
  <si>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</si>
  <si>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</si>
  <si>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</si>
  <si>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</si>
  <si>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</si>
  <si>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</si>
  <si>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</si>
  <si>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</si>
  <si>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</si>
  <si>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</si>
  <si>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</si>
  <si>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</si>
  <si>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</si>
  <si>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</si>
  <si>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</si>
  <si>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</si>
  <si>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</si>
  <si>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</si>
  <si>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</si>
  <si>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</si>
  <si>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</si>
  <si>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</si>
  <si>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</si>
  <si>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</si>
  <si>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</si>
  <si>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</si>
  <si>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</si>
  <si>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</si>
  <si>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</si>
  <si>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</si>
  <si>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</si>
  <si>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</si>
  <si>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</si>
  <si>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</si>
  <si>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</si>
  <si>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</si>
  <si>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</si>
  <si>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</si>
  <si>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</si>
  <si>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</si>
  <si>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</si>
  <si>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</si>
  <si>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</si>
  <si>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</si>
  <si>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</si>
  <si>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</si>
  <si>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</si>
  <si>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</si>
  <si>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</si>
  <si>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</si>
  <si>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</si>
  <si>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</si>
  <si>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</si>
  <si>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</si>
  <si>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</si>
  <si>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</si>
  <si>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</si>
  <si>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</si>
  <si>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</si>
  <si>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</si>
  <si>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</si>
  <si>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</si>
  <si>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</si>
  <si>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</si>
  <si>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</si>
  <si>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</si>
  <si>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</si>
  <si>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</si>
  <si>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</si>
  <si>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</si>
  <si>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</si>
  <si>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</si>
  <si>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</si>
  <si>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</si>
  <si>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</si>
  <si>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</si>
  <si>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</si>
  <si>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</si>
  <si>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</si>
  <si>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</si>
  <si>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</si>
  <si>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</si>
  <si>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</si>
  <si>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</si>
  <si>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</si>
  <si>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</si>
  <si>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</si>
  <si>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</si>
  <si>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</si>
  <si>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</si>
  <si>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</si>
  <si>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</si>
  <si>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</si>
  <si>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</si>
  <si>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</si>
  <si>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</si>
  <si>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</si>
  <si>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</si>
  <si>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</si>
  <si>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</si>
  <si>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</si>
  <si>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</si>
  <si>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</si>
  <si>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</si>
  <si>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</si>
  <si>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</si>
  <si>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</si>
  <si>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</si>
  <si>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</si>
  <si>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</si>
  <si>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</si>
  <si>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</si>
  <si>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</si>
  <si>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</si>
  <si>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</si>
  <si>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</si>
  <si>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</si>
  <si>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</si>
  <si>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</si>
  <si>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</si>
  <si>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</si>
  <si>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</si>
  <si>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</si>
  <si>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</si>
  <si>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</si>
  <si>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</si>
  <si>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</si>
  <si>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</si>
  <si>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</si>
  <si>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</si>
  <si>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</si>
  <si>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</si>
  <si>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</si>
  <si>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</si>
  <si>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</si>
  <si>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</si>
  <si>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</si>
  <si>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</si>
  <si>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</si>
  <si>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</si>
  <si>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</si>
  <si>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</si>
  <si>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</si>
  <si>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</si>
  <si>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</si>
  <si>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</si>
  <si>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</si>
  <si>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</si>
  <si>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</si>
  <si>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</si>
  <si>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</si>
  <si>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</si>
  <si>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</si>
  <si>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</si>
  <si>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</si>
  <si>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</si>
  <si>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</si>
  <si>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</si>
  <si>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</si>
  <si>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</si>
  <si>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</si>
  <si>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</si>
  <si>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</si>
  <si>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</si>
  <si>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</si>
  <si>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</si>
  <si>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</si>
  <si>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</si>
  <si>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</si>
  <si>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</si>
  <si>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</si>
  <si>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</si>
  <si>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</si>
  <si>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</si>
  <si>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</si>
  <si>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</si>
  <si>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</si>
  <si>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</si>
  <si>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</si>
  <si>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</si>
  <si>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</si>
  <si>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</si>
  <si>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</si>
  <si>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</si>
  <si>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</si>
  <si>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</si>
  <si>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</si>
  <si>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</si>
  <si>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</si>
  <si>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</si>
  <si>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</si>
  <si>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</si>
  <si>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</si>
  <si>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</si>
  <si>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</si>
  <si>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</si>
  <si>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</si>
  <si>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</si>
  <si>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</si>
  <si>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</si>
  <si>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</si>
  <si>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</si>
  <si>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</si>
  <si>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</si>
  <si>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</si>
  <si>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</si>
  <si>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</si>
  <si>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</si>
  <si>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</si>
  <si>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</si>
  <si>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</si>
  <si>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</si>
  <si>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</si>
  <si>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</si>
  <si>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</si>
  <si>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</si>
  <si>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</si>
  <si>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</si>
  <si>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</si>
  <si>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</si>
  <si>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</si>
  <si>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</si>
  <si>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</si>
  <si>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</si>
  <si>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</si>
  <si>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</si>
  <si>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</si>
  <si>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</si>
  <si>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</si>
  <si>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</si>
  <si>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</si>
  <si>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</si>
  <si>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</si>
  <si>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</si>
  <si>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</si>
  <si>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</si>
  <si>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</si>
  <si>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</si>
  <si>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</si>
  <si>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</si>
  <si>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</si>
  <si>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</si>
  <si>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</si>
  <si>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</si>
  <si>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</si>
  <si>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</si>
  <si>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</si>
  <si>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</si>
  <si>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</si>
  <si>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</si>
  <si>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</si>
  <si>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</si>
  <si>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</si>
  <si>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</si>
  <si>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</si>
  <si>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</si>
  <si>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</si>
  <si>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</si>
  <si>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</si>
  <si>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</si>
  <si>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</si>
  <si>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</si>
  <si>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</si>
  <si>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</si>
  <si>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</si>
  <si>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</si>
  <si>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</si>
  <si>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</si>
  <si>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</si>
  <si>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</si>
  <si>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</si>
  <si>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</si>
  <si>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</si>
  <si>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</si>
  <si>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</si>
  <si>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</si>
  <si>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</si>
  <si>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</si>
  <si>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</si>
  <si>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</si>
  <si>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</si>
  <si>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</si>
  <si>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</si>
  <si>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</si>
  <si>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</si>
  <si>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</si>
  <si>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</si>
  <si>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</si>
  <si>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</si>
  <si>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</si>
  <si>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</si>
  <si>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</si>
  <si>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</si>
  <si>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</si>
  <si>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</si>
  <si>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</si>
  <si>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</si>
  <si>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</si>
  <si>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</si>
  <si>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</si>
  <si>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</si>
  <si>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</si>
  <si>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</si>
  <si>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</si>
  <si>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</si>
  <si>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</si>
  <si>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</si>
  <si>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</si>
  <si>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</si>
  <si>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</si>
  <si>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</si>
  <si>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</si>
  <si>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</si>
  <si>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</si>
  <si>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</si>
  <si>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</si>
  <si>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</si>
  <si>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</si>
  <si>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</si>
  <si>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</si>
  <si>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</si>
  <si>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</si>
  <si>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</si>
  <si>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</si>
  <si>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</si>
  <si>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</si>
  <si>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</si>
  <si>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</si>
  <si>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</si>
  <si>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</si>
  <si>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</si>
  <si>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</si>
  <si>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</si>
  <si>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</si>
  <si>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</si>
  <si>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</si>
  <si>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</si>
  <si>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</si>
  <si>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</si>
  <si>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</si>
  <si>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</si>
  <si>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</si>
  <si>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</si>
  <si>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</si>
  <si>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</si>
  <si>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</si>
  <si>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</si>
  <si>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</si>
  <si>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</si>
  <si>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</si>
  <si>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</si>
  <si>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</si>
  <si>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</si>
  <si>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</si>
  <si>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</si>
  <si>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</si>
  <si>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</si>
  <si>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</si>
  <si>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</si>
  <si>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</si>
  <si>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</si>
  <si>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</si>
  <si>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</si>
  <si>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</si>
  <si>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</si>
  <si>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</si>
  <si>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</si>
  <si>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</si>
  <si>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</si>
  <si>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</si>
  <si>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</si>
  <si>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</si>
  <si>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</si>
  <si>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</si>
  <si>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</si>
  <si>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</si>
  <si>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</si>
  <si>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</si>
  <si>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</si>
  <si>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</si>
  <si>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</si>
  <si>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</si>
  <si>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</si>
  <si>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</si>
  <si>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</si>
  <si>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</si>
  <si>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</si>
  <si>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</si>
  <si>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</si>
  <si>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</si>
  <si>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</si>
  <si>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</si>
  <si>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</si>
  <si>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</si>
  <si>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</si>
  <si>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</si>
  <si>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</si>
  <si>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</si>
  <si>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</si>
  <si>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</si>
  <si>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</si>
  <si>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</si>
  <si>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</si>
  <si>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</si>
  <si>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</si>
  <si>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</si>
  <si>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</si>
  <si>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</si>
  <si>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</si>
  <si>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</si>
  <si>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</si>
  <si>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</si>
  <si>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</si>
  <si>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</si>
  <si>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</si>
  <si>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</si>
  <si>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</si>
  <si>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</si>
  <si>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</si>
  <si>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</si>
  <si>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</si>
  <si>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</si>
  <si>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</si>
  <si>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</si>
  <si>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</si>
  <si>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</si>
  <si>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</si>
  <si>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</si>
  <si>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</si>
  <si>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</si>
  <si>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</si>
  <si>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</si>
  <si>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</si>
  <si>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</si>
  <si>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</si>
  <si>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</si>
  <si>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</si>
  <si>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</si>
  <si>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</si>
  <si>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</si>
  <si>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</si>
  <si>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</si>
  <si>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</si>
  <si>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</si>
  <si>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</si>
  <si>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</si>
  <si>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</si>
  <si>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</si>
  <si>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</si>
  <si>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</si>
  <si>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</si>
  <si>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</si>
  <si>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</si>
  <si>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</si>
  <si>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</si>
  <si>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</si>
  <si>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</si>
  <si>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</si>
  <si>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</si>
  <si>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</si>
  <si>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</si>
  <si>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</si>
  <si>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</si>
  <si>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</si>
  <si>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</si>
  <si>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</si>
  <si>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</si>
  <si>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</si>
  <si>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</si>
  <si>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</si>
  <si>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</si>
  <si>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</si>
  <si>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</si>
  <si>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</si>
  <si>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</si>
  <si>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</si>
  <si>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</si>
  <si>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</si>
  <si>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</si>
  <si>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</si>
  <si>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</si>
  <si>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</si>
  <si>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</si>
  <si>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</si>
  <si>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</si>
  <si>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</si>
  <si>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</si>
  <si>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</si>
  <si>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</si>
  <si>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</si>
  <si>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</si>
  <si>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</si>
  <si>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</si>
  <si>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</si>
  <si>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</si>
  <si>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</si>
  <si>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</si>
  <si>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</si>
  <si>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</si>
  <si>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</si>
  <si>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</si>
  <si>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</si>
  <si>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</si>
  <si>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</si>
  <si>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</si>
  <si>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</si>
  <si>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</si>
  <si>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</si>
  <si>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</si>
  <si>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</si>
  <si>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</si>
  <si>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</si>
  <si>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</si>
  <si>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</si>
  <si>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</si>
  <si>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</si>
  <si>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</si>
  <si>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</si>
  <si>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</si>
  <si>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</si>
  <si>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</si>
  <si>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</si>
  <si>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</si>
  <si>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</si>
  <si>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</si>
  <si>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</si>
  <si>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</si>
  <si>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</si>
  <si>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</si>
  <si>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</si>
  <si>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</si>
  <si>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</si>
  <si>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</si>
  <si>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</si>
  <si>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</si>
  <si>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</si>
  <si>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</si>
  <si>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</si>
  <si>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</si>
  <si>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</si>
  <si>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</si>
  <si>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</si>
  <si>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</si>
  <si>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</si>
  <si>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</si>
  <si>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</si>
  <si>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</si>
  <si>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</si>
  <si>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</si>
  <si>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</si>
  <si>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</si>
  <si>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</si>
  <si>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</si>
  <si>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</si>
  <si>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</si>
  <si>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</si>
  <si>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</si>
  <si>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</si>
  <si>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</si>
  <si>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</si>
  <si>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</si>
  <si>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</si>
  <si>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</si>
  <si>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</si>
  <si>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</si>
  <si>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</si>
  <si>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</si>
  <si>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</si>
  <si>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</si>
  <si>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</si>
  <si>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</si>
  <si>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</si>
  <si>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</si>
  <si>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</si>
  <si>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</si>
  <si>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</si>
  <si>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</si>
  <si>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</si>
  <si>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</si>
  <si>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</si>
  <si>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</si>
  <si>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</si>
  <si>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</si>
  <si>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</si>
  <si>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</si>
  <si>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</si>
  <si>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</si>
  <si>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</si>
  <si>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</si>
  <si>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</si>
  <si>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</si>
  <si>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</si>
  <si>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</si>
  <si>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</si>
  <si>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</si>
  <si>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</si>
  <si>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</si>
  <si>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</si>
  <si>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</si>
  <si>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</si>
  <si>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</si>
  <si>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</si>
  <si>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</si>
  <si>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</si>
  <si>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</si>
  <si>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</si>
  <si>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</si>
  <si>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</si>
  <si>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</si>
  <si>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</si>
  <si>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</si>
  <si>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</si>
  <si>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</si>
  <si>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</si>
  <si>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</si>
  <si>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</si>
  <si>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</si>
  <si>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</si>
  <si>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</si>
  <si>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</si>
  <si>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</si>
  <si>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</si>
  <si>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</si>
  <si>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</si>
  <si>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</si>
  <si>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</si>
  <si>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</si>
  <si>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</si>
  <si>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</si>
  <si>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</si>
  <si>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</si>
  <si>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</si>
  <si>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</si>
  <si>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</si>
  <si>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</si>
  <si>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</si>
  <si>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</si>
  <si>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</si>
  <si>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</si>
  <si>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</si>
  <si>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</si>
  <si>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</si>
  <si>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</si>
  <si>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</si>
  <si>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</si>
  <si>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</si>
  <si>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</si>
  <si>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</si>
  <si>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</si>
  <si>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</si>
  <si>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</si>
  <si>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</si>
  <si>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</si>
  <si>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</si>
  <si>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</si>
  <si>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</si>
  <si>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</si>
  <si>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</si>
  <si>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</si>
  <si>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</si>
  <si>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</si>
  <si>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</si>
  <si>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</si>
  <si>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</si>
  <si>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</si>
  <si>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</si>
  <si>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</si>
  <si>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</si>
  <si>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</si>
  <si>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</si>
  <si>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</si>
  <si>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</si>
  <si>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</si>
  <si>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</si>
  <si>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</si>
  <si>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</si>
  <si>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</si>
  <si>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</si>
  <si>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</si>
  <si>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</si>
  <si>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</si>
  <si>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</si>
  <si>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</si>
  <si>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</si>
  <si>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</si>
  <si>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</si>
  <si>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</si>
  <si>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</si>
  <si>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</si>
  <si>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</si>
  <si>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</si>
  <si>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</si>
  <si>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</si>
  <si>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</si>
  <si>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</si>
  <si>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</si>
  <si>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</si>
  <si>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</si>
  <si>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</si>
  <si>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</si>
  <si>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</si>
  <si>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</si>
  <si>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</si>
  <si>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</si>
  <si>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</si>
  <si>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</si>
  <si>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</si>
  <si>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</si>
  <si>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</si>
  <si>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</si>
  <si>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</si>
  <si>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</si>
  <si>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</si>
  <si>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</si>
  <si>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</si>
  <si>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</si>
  <si>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</si>
  <si>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</si>
  <si>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</si>
  <si>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</si>
  <si>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</si>
  <si>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</si>
  <si>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</si>
  <si>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</si>
  <si>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</si>
  <si>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</si>
  <si>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</si>
  <si>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</si>
  <si>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</si>
  <si>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</si>
  <si>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</si>
  <si>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</si>
  <si>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</si>
  <si>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</si>
  <si>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</si>
  <si>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</si>
  <si>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</si>
  <si>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</si>
  <si>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</si>
  <si>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</si>
  <si>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</si>
  <si>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</si>
  <si>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</si>
  <si>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</si>
  <si>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</si>
  <si>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</si>
  <si>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</si>
  <si>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</si>
  <si>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</si>
  <si>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</si>
  <si>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</si>
  <si>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</si>
  <si>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</si>
  <si>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</si>
  <si>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</si>
  <si>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</si>
  <si>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</si>
  <si>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</si>
  <si>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</si>
  <si>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</si>
  <si>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</si>
  <si>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</si>
  <si>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</si>
  <si>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</si>
  <si>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</si>
  <si>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</si>
  <si>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</si>
  <si>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</si>
  <si>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</si>
  <si>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</si>
  <si>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</si>
  <si>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</si>
  <si>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</si>
  <si>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</si>
  <si>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</si>
  <si>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</si>
  <si>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</si>
  <si>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</si>
  <si>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</si>
  <si>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</si>
  <si>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</si>
  <si>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</si>
  <si>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</si>
  <si>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</si>
  <si>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</si>
  <si>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</si>
  <si>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</si>
  <si>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</si>
  <si>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</si>
  <si>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</si>
  <si>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</si>
  <si>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</si>
  <si>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</si>
  <si>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</si>
  <si>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</si>
  <si>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</si>
  <si>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</si>
  <si>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</si>
  <si>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</si>
  <si>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</si>
  <si>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</si>
  <si>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</si>
  <si>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</si>
  <si>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</si>
  <si>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</si>
  <si>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</si>
  <si>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</si>
  <si>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</si>
  <si>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</si>
  <si>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</si>
  <si>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</si>
  <si>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</si>
  <si>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</si>
  <si>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</si>
  <si>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</si>
  <si>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</si>
  <si>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</si>
  <si>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</si>
  <si>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</si>
  <si>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</si>
  <si>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</si>
  <si>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</si>
  <si>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</si>
  <si>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</si>
  <si>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</si>
  <si>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</si>
  <si>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</si>
  <si>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</si>
  <si>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</si>
  <si>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</si>
  <si>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</si>
  <si>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</si>
  <si>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</si>
  <si>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</si>
  <si>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</si>
  <si>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</si>
  <si>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</si>
  <si>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</si>
  <si>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</si>
  <si>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</si>
  <si>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</si>
  <si>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</si>
  <si>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</si>
  <si>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</si>
  <si>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</si>
  <si>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</si>
  <si>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</si>
  <si>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</si>
  <si>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</si>
  <si>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</si>
  <si>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</si>
  <si>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</si>
  <si>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</si>
  <si>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</si>
  <si>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</si>
  <si>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</si>
  <si>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</si>
  <si>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</si>
  <si>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</si>
  <si>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</si>
  <si>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</si>
  <si>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</si>
  <si>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</si>
  <si>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</si>
  <si>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</si>
  <si>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</si>
  <si>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</si>
  <si>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</si>
  <si>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</si>
  <si>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</si>
  <si>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</si>
  <si>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</si>
  <si>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</si>
  <si>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</si>
  <si>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</si>
  <si>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</si>
  <si>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</si>
  <si>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</si>
  <si>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</si>
  <si>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</si>
  <si>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</si>
  <si>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</si>
  <si>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</si>
  <si>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</si>
  <si>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</si>
  <si>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</si>
  <si>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</si>
  <si>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</si>
  <si>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</si>
  <si>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</si>
  <si>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</si>
  <si>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</si>
  <si>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</si>
  <si>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</si>
  <si>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</si>
  <si>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</si>
  <si>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</si>
  <si>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</si>
  <si>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</si>
  <si>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</si>
  <si>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</si>
  <si>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</si>
  <si>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</si>
  <si>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</si>
  <si>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</si>
  <si>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</si>
  <si>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</si>
  <si>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</si>
  <si>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</si>
  <si>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</si>
  <si>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</si>
  <si>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</si>
  <si>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</si>
  <si>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</si>
  <si>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</si>
  <si>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</si>
  <si>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</si>
  <si>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</si>
  <si>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</si>
  <si>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</si>
  <si>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</si>
  <si>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</si>
  <si>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</si>
  <si>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</si>
  <si>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</si>
  <si>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</si>
  <si>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</si>
  <si>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</si>
  <si>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</si>
  <si>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</si>
  <si>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</si>
  <si>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</si>
  <si>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</si>
  <si>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</si>
  <si>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</si>
  <si>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</si>
  <si>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</si>
  <si>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</si>
  <si>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</si>
  <si>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</si>
  <si>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</si>
  <si>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</si>
  <si>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</si>
  <si>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</si>
  <si>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</si>
  <si>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</si>
  <si>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</si>
  <si>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</si>
  <si>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</si>
  <si>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</si>
  <si>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</si>
  <si>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</si>
  <si>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</si>
  <si>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</si>
  <si>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</si>
  <si>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</si>
  <si>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</si>
  <si>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</si>
  <si>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</si>
  <si>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</si>
  <si>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</si>
  <si>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</si>
  <si>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</si>
  <si>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</si>
  <si>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</si>
  <si>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</si>
  <si>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</si>
  <si>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</si>
  <si>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</si>
  <si>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</si>
  <si>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</si>
  <si>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</si>
  <si>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</si>
  <si>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</si>
  <si>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</si>
  <si>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</si>
  <si>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</si>
  <si>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</si>
  <si>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</si>
  <si>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</si>
  <si>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</si>
  <si>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</si>
  <si>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</si>
  <si>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</si>
  <si>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</si>
  <si>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</si>
  <si>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</si>
  <si>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</si>
  <si>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</si>
  <si>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</si>
  <si>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</si>
  <si>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</si>
  <si>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</si>
  <si>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</si>
  <si>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</si>
  <si>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</si>
  <si>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</si>
  <si>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</si>
  <si>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</si>
  <si>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</si>
  <si>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</si>
  <si>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</si>
  <si>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</si>
  <si>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</si>
  <si>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</si>
  <si>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</si>
  <si>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</si>
  <si>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</si>
  <si>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</si>
  <si>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</si>
  <si>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</si>
  <si>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</si>
  <si>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</si>
  <si>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</si>
  <si>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</si>
  <si>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</si>
  <si>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</si>
  <si>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</si>
  <si>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</si>
  <si>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</si>
  <si>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</si>
  <si>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</si>
  <si>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</si>
  <si>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</si>
  <si>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</si>
  <si>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</si>
  <si>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</si>
  <si>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</si>
  <si>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</si>
  <si>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</si>
  <si>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</si>
  <si>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</si>
  <si>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</si>
  <si>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</si>
  <si>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</si>
  <si>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</si>
  <si>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</si>
  <si>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</si>
  <si>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</si>
  <si>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</si>
  <si>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</si>
  <si>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</si>
  <si>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</si>
  <si>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</si>
  <si>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</si>
  <si>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</si>
  <si>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</si>
  <si>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</si>
  <si>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</si>
  <si>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</si>
  <si>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</si>
  <si>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</si>
  <si>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</si>
  <si>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</si>
  <si>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</si>
  <si>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</si>
  <si>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</si>
  <si>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</si>
  <si>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</si>
  <si>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</si>
  <si>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</si>
  <si>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</si>
  <si>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</si>
  <si>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</si>
  <si>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</si>
  <si>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</si>
  <si>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</si>
  <si>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</si>
  <si>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</si>
  <si>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</si>
  <si>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</si>
  <si>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</si>
  <si>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</si>
  <si>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</si>
  <si>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</si>
  <si>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</si>
  <si>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</si>
  <si>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</si>
  <si>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</si>
  <si>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</si>
  <si>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</si>
  <si>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</si>
  <si>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</si>
  <si>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</si>
  <si>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</si>
  <si>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</si>
  <si>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</si>
  <si>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</si>
  <si>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</si>
  <si>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</si>
  <si>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</si>
  <si>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</si>
  <si>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</si>
  <si>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</si>
  <si>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</si>
  <si>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</si>
  <si>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</si>
  <si>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</si>
  <si>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</si>
  <si>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</si>
  <si>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</si>
  <si>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</si>
  <si>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</si>
  <si>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</si>
  <si>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</si>
  <si>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</si>
  <si>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</si>
  <si>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</si>
  <si>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</si>
  <si>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</si>
  <si>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</si>
  <si>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</si>
  <si>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</si>
  <si>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</si>
  <si>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</si>
  <si>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</si>
  <si>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</si>
  <si>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</si>
  <si>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</si>
  <si>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</si>
  <si>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</si>
  <si>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</si>
  <si>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</si>
  <si>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</si>
  <si>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</si>
  <si>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</si>
  <si>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</si>
  <si>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</si>
  <si>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</si>
  <si>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</si>
  <si>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</si>
  <si>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</si>
  <si>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</si>
  <si>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</si>
  <si>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</si>
  <si>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</si>
  <si>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</si>
  <si>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</si>
  <si>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</si>
  <si>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</si>
  <si>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</si>
  <si>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</si>
  <si>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</si>
  <si>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</si>
  <si>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</si>
  <si>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</si>
  <si>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</si>
  <si>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</si>
  <si>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</si>
  <si>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</si>
  <si>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</si>
  <si>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</si>
  <si>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</si>
  <si>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</si>
  <si>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</si>
  <si>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</si>
  <si>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</si>
  <si>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</si>
  <si>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</si>
  <si>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</si>
  <si>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</si>
  <si>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</si>
  <si>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</si>
  <si>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</si>
  <si>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</si>
  <si>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</si>
  <si>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</si>
  <si>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</si>
  <si>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</si>
  <si>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</si>
  <si>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</si>
  <si>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</si>
  <si>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</si>
  <si>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</si>
  <si>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</si>
  <si>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</si>
  <si>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</si>
  <si>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</si>
  <si>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</si>
  <si>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</si>
  <si>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</si>
  <si>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</si>
  <si>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</si>
  <si>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</si>
  <si>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</si>
  <si>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</si>
  <si>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</si>
  <si>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</si>
  <si>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</si>
  <si>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</si>
  <si>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</si>
  <si>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</si>
  <si>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</si>
  <si>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</si>
  <si>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</si>
  <si>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</si>
  <si>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</si>
  <si>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</si>
  <si>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</si>
  <si>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</si>
  <si>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</si>
  <si>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</si>
  <si>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</si>
  <si>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</si>
  <si>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</si>
  <si>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</si>
  <si>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</si>
  <si>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</si>
  <si>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</si>
  <si>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</si>
  <si>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</si>
  <si>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</si>
  <si>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</si>
  <si>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</si>
  <si>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</si>
  <si>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</si>
  <si>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</si>
  <si>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</si>
  <si>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</si>
  <si>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</si>
  <si>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</si>
  <si>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</si>
  <si>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</si>
  <si>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</si>
  <si>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</si>
  <si>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</si>
  <si>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</si>
  <si>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</si>
  <si>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</si>
  <si>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</si>
  <si>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</si>
  <si>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</si>
  <si>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</si>
  <si>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</si>
  <si>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</si>
  <si>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</si>
  <si>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</si>
  <si>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</si>
  <si>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</si>
  <si>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</si>
  <si>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</si>
  <si>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</si>
  <si>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</si>
  <si>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</si>
  <si>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</si>
  <si>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</si>
  <si>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</si>
  <si>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</si>
  <si>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</si>
  <si>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</si>
  <si>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</si>
  <si>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</si>
  <si>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</si>
  <si>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</si>
  <si>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</si>
  <si>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</si>
  <si>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</si>
  <si>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</si>
  <si>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</si>
  <si>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</si>
  <si>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</si>
  <si>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</si>
  <si>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</si>
  <si>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</si>
  <si>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</si>
  <si>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</si>
  <si>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</si>
  <si>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</si>
  <si>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</si>
  <si>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</si>
  <si>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</si>
  <si>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</si>
  <si>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</si>
  <si>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</si>
  <si>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</si>
  <si>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</si>
  <si>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</si>
  <si>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</si>
  <si>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</si>
  <si>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</si>
  <si>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</si>
  <si>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</si>
  <si>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</si>
  <si>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</si>
  <si>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</si>
  <si>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</si>
  <si>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</si>
  <si>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</si>
  <si>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</si>
  <si>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</si>
  <si>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</si>
  <si>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</si>
  <si>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</si>
  <si>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</si>
  <si>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</si>
  <si>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</si>
  <si>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</si>
  <si>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</si>
  <si>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</si>
  <si>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</si>
  <si>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</si>
  <si>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</si>
  <si>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</si>
  <si>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</si>
  <si>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</si>
  <si>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</si>
  <si>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</si>
  <si>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</si>
  <si>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</si>
  <si>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</si>
  <si>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</si>
  <si>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</si>
  <si>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</si>
  <si>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</si>
  <si>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</si>
  <si>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</si>
  <si>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</si>
  <si>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</si>
  <si>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</si>
  <si>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</si>
  <si>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</si>
  <si>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</si>
  <si>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</si>
  <si>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</si>
  <si>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</si>
  <si>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</si>
  <si>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</si>
  <si>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</si>
  <si>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</si>
  <si>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</si>
  <si>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</si>
  <si>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</si>
  <si>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</si>
  <si>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</si>
  <si>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</si>
  <si>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</si>
  <si>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</si>
  <si>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</si>
  <si>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</si>
  <si>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</si>
  <si>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</si>
  <si>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</si>
  <si>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</si>
  <si>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</si>
  <si>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</si>
  <si>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</si>
  <si>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</si>
  <si>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</si>
  <si>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</si>
  <si>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</si>
  <si>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</si>
  <si>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</si>
  <si>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</si>
  <si>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</si>
  <si>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</si>
  <si>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</si>
  <si>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</si>
  <si>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</si>
  <si>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</si>
  <si>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</si>
  <si>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</si>
  <si>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</si>
  <si>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</si>
  <si>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</si>
  <si>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</si>
  <si>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</si>
  <si>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</si>
  <si>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</si>
  <si>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</si>
  <si>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</si>
  <si>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</si>
  <si>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</si>
  <si>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</si>
  <si>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</si>
  <si>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</si>
  <si>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</si>
  <si>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</si>
  <si>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</si>
  <si>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</si>
  <si>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</si>
  <si>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</si>
  <si>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</si>
  <si>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</si>
  <si>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</si>
  <si>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</si>
  <si>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</si>
  <si>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</si>
  <si>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</si>
  <si>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</si>
  <si>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</si>
  <si>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</si>
  <si>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</si>
  <si>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</si>
  <si>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</si>
  <si>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</si>
  <si>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</si>
  <si>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</si>
  <si>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</si>
  <si>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</si>
  <si>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</si>
  <si>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</si>
  <si>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</si>
  <si>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</si>
  <si>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</si>
  <si>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</si>
  <si>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</si>
  <si>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</si>
  <si>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</si>
  <si>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</si>
  <si>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</si>
  <si>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</si>
  <si>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</si>
  <si>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</si>
  <si>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</si>
  <si>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</si>
  <si>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</si>
  <si>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</si>
  <si>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</si>
  <si>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</si>
  <si>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</si>
  <si>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</si>
  <si>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</si>
  <si>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</si>
  <si>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</si>
  <si>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</si>
  <si>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</si>
  <si>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</si>
  <si>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</si>
  <si>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</si>
  <si>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</si>
  <si>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</si>
  <si>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</si>
  <si>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</si>
  <si>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</si>
  <si>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</si>
  <si>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</si>
  <si>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</si>
  <si>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</si>
  <si>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</si>
  <si>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</si>
  <si>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</si>
  <si>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</si>
  <si>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</si>
  <si>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</si>
  <si>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</si>
  <si>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</si>
  <si>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</si>
  <si>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</si>
  <si>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</si>
  <si>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</si>
  <si>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</si>
  <si>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</si>
  <si>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</si>
  <si>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</si>
  <si>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</si>
  <si>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</si>
  <si>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</si>
  <si>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</si>
  <si>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</si>
  <si>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</si>
  <si>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</si>
  <si>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</si>
  <si>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</si>
  <si>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</si>
  <si>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</si>
  <si>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</si>
  <si>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</si>
  <si>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</si>
  <si>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</si>
  <si>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</si>
  <si>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</si>
  <si>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</si>
  <si>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</si>
  <si>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</si>
  <si>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</si>
  <si>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</si>
  <si>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</si>
  <si>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</si>
  <si>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</si>
  <si>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</si>
  <si>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</si>
  <si>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</si>
  <si>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</si>
  <si>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</si>
  <si>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</si>
  <si>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</si>
  <si>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</si>
  <si>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</si>
  <si>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</si>
  <si>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</si>
  <si>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</si>
  <si>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</si>
  <si>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</si>
  <si>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</si>
  <si>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</si>
  <si>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</si>
  <si>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</si>
  <si>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</si>
  <si>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</si>
  <si>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</si>
  <si>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</si>
  <si>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</si>
  <si>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</si>
  <si>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</si>
  <si>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</si>
  <si>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</si>
  <si>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</si>
  <si>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</si>
  <si>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</si>
  <si>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</si>
  <si>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</si>
  <si>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</si>
  <si>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</si>
  <si>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</si>
  <si>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</si>
  <si>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</si>
  <si>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</si>
  <si>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</si>
  <si>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</si>
  <si>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</si>
  <si>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</si>
  <si>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</si>
  <si>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</si>
  <si>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</si>
  <si>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</si>
  <si>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</si>
  <si>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</si>
  <si>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</si>
  <si>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</si>
  <si>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</si>
  <si>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</si>
  <si>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</si>
  <si>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</si>
  <si>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</si>
  <si>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</si>
  <si>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</si>
  <si>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</si>
  <si>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</si>
  <si>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</si>
  <si>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</si>
  <si>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</si>
  <si>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</si>
  <si>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</si>
  <si>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</si>
  <si>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</si>
  <si>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</si>
  <si>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</si>
  <si>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</si>
  <si>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</si>
  <si>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</si>
  <si>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</si>
  <si>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</si>
  <si>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</si>
  <si>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</si>
  <si>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</si>
  <si>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</si>
  <si>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</si>
  <si>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</si>
  <si>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</si>
  <si>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</si>
  <si>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</si>
  <si>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</si>
  <si>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</si>
  <si>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</si>
  <si>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</si>
  <si>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</si>
  <si>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</si>
  <si>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</si>
  <si>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</si>
  <si>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</si>
  <si>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</si>
  <si>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</si>
  <si>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</si>
  <si>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</si>
  <si>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</si>
  <si>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</si>
  <si>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</si>
  <si>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</si>
  <si>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</si>
  <si>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</si>
  <si>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</si>
  <si>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</si>
  <si>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</si>
  <si>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</si>
  <si>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</si>
  <si>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</si>
  <si>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</si>
  <si>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</si>
  <si>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</si>
  <si>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</si>
  <si>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</si>
  <si>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</si>
  <si>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</si>
  <si>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</si>
  <si>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</si>
  <si>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</si>
  <si>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</si>
  <si>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</si>
  <si>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</si>
  <si>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</si>
  <si>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</si>
  <si>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</si>
  <si>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</si>
  <si>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</si>
  <si>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</si>
  <si>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</si>
  <si>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</si>
  <si>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</si>
  <si>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</si>
  <si>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</si>
  <si>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</si>
  <si>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</si>
  <si>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</si>
  <si>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</si>
  <si>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</si>
  <si>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</si>
  <si>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</si>
  <si>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</si>
  <si>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</si>
  <si>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</si>
  <si>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</si>
  <si>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</si>
  <si>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</si>
  <si>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</si>
  <si>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</si>
  <si>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</si>
  <si>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</si>
  <si>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</si>
  <si>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</si>
  <si>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</si>
  <si>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</si>
  <si>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</si>
  <si>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</si>
  <si>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</si>
  <si>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</si>
  <si>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</si>
  <si>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</si>
  <si>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</si>
  <si>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</si>
  <si>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</si>
  <si>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</si>
  <si>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</si>
  <si>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</si>
  <si>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</si>
  <si>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</si>
  <si>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</si>
  <si>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</si>
  <si>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</si>
  <si>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</si>
  <si>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</si>
  <si>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</si>
  <si>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</si>
  <si>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</si>
  <si>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</si>
  <si>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</si>
  <si>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</si>
  <si>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</si>
  <si>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</si>
  <si>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</si>
  <si>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</si>
  <si>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</si>
  <si>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</si>
  <si>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</si>
  <si>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</si>
  <si>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</si>
  <si>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</si>
  <si>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</si>
  <si>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</si>
  <si>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</si>
  <si>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</si>
  <si>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</si>
  <si>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</si>
  <si>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</si>
  <si>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</si>
  <si>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</si>
  <si>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</si>
  <si>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</si>
  <si>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</si>
  <si>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</si>
  <si>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</si>
  <si>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</si>
  <si>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</si>
  <si>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</si>
  <si>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</si>
  <si>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</si>
  <si>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</si>
  <si>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</si>
  <si>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</si>
  <si>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</si>
  <si>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</si>
  <si>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</si>
  <si>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</si>
  <si>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</si>
  <si>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</si>
  <si>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</si>
  <si>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</si>
  <si>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</si>
  <si>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</si>
  <si>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</si>
  <si>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</si>
  <si>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</si>
  <si>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</si>
  <si>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</si>
  <si>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</si>
  <si>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</si>
  <si>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</si>
  <si>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</si>
  <si>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</si>
  <si>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</si>
  <si>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</si>
  <si>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</si>
  <si>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</si>
  <si>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</si>
  <si>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</si>
  <si>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</si>
  <si>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</si>
  <si>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</si>
  <si>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</si>
  <si>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</si>
  <si>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</si>
  <si>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</si>
  <si>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</si>
  <si>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</si>
  <si>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</si>
  <si>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</si>
  <si>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</si>
  <si>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</si>
  <si>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</si>
  <si>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</si>
  <si>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</si>
  <si>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</si>
  <si>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</si>
  <si>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</si>
  <si>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</si>
  <si>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</si>
  <si>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</si>
  <si>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</si>
  <si>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</si>
  <si>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</si>
  <si>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</si>
  <si>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</si>
  <si>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</si>
  <si>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</si>
  <si>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</si>
  <si>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</si>
  <si>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</si>
  <si>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</si>
  <si>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</si>
  <si>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</si>
  <si>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</si>
  <si>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</si>
  <si>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</si>
  <si>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</si>
  <si>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</si>
  <si>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</si>
  <si>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</si>
  <si>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</si>
  <si>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</si>
  <si>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</si>
  <si>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</si>
  <si>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</si>
  <si>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</si>
  <si>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</si>
  <si>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</si>
  <si>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</si>
  <si>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</si>
  <si>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</si>
  <si>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</si>
  <si>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</si>
  <si>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</si>
  <si>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</si>
  <si>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</si>
  <si>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</si>
  <si>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</si>
  <si>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</si>
  <si>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</si>
  <si>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</si>
  <si>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</si>
  <si>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</si>
  <si>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</si>
  <si>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</si>
  <si>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</si>
  <si>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</si>
  <si>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</si>
  <si>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</si>
  <si>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</si>
  <si>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</si>
  <si>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</si>
  <si>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</si>
  <si>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</si>
  <si>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</si>
  <si>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</si>
  <si>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</si>
  <si>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</si>
  <si>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</si>
  <si>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</si>
  <si>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</si>
  <si>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</si>
  <si>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</si>
  <si>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</si>
  <si>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</si>
  <si>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</si>
  <si>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</si>
  <si>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</si>
  <si>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</si>
  <si>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</si>
  <si>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</si>
  <si>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</si>
  <si>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</si>
  <si>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</si>
  <si>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</si>
  <si>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</si>
  <si>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</si>
  <si>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</si>
  <si>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</si>
  <si>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</si>
  <si>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</si>
  <si>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</si>
  <si>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</si>
  <si>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</si>
  <si>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</si>
  <si>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</si>
  <si>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</si>
  <si>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</si>
  <si>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</si>
  <si>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</si>
  <si>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</si>
  <si>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</si>
  <si>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</si>
  <si>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</si>
  <si>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</si>
  <si>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</si>
  <si>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</si>
  <si>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</si>
  <si>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</si>
  <si>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</si>
  <si>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</si>
  <si>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</si>
  <si>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</si>
  <si>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</si>
  <si>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</si>
  <si>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</si>
  <si>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</si>
  <si>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</si>
  <si>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</si>
  <si>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</si>
  <si>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</si>
  <si>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</si>
  <si>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</si>
  <si>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</si>
  <si>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</si>
  <si>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</si>
  <si>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</si>
  <si>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</si>
  <si>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</si>
  <si>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</si>
  <si>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</si>
  <si>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</si>
  <si>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</si>
  <si>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</si>
  <si>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</si>
  <si>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</si>
  <si>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</si>
  <si>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</si>
  <si>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</si>
  <si>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</si>
  <si>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</si>
  <si>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</si>
  <si>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</si>
  <si>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</si>
  <si>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</si>
  <si>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</si>
  <si>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</si>
  <si>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</si>
  <si>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</si>
  <si>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</si>
  <si>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</si>
  <si>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</si>
  <si>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</si>
  <si>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</si>
  <si>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</si>
  <si>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</si>
  <si>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</si>
  <si>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</si>
  <si>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</si>
  <si>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</si>
  <si>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</si>
  <si>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</si>
  <si>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</si>
  <si>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</si>
  <si>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</si>
  <si>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</si>
  <si>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</si>
  <si>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</si>
  <si>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</si>
  <si>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</si>
  <si>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</si>
  <si>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</si>
  <si>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</si>
  <si>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</si>
  <si>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</si>
  <si>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</si>
  <si>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</si>
  <si>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</si>
  <si>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</si>
  <si>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</si>
  <si>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</si>
  <si>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</si>
  <si>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</si>
  <si>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</si>
  <si>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</si>
  <si>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</si>
  <si>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</si>
  <si>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</si>
  <si>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</si>
  <si>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</si>
  <si>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</si>
  <si>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</si>
  <si>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</si>
  <si>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</si>
  <si>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</si>
  <si>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</si>
  <si>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</si>
  <si>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</si>
  <si>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</si>
  <si>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</si>
  <si>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</si>
  <si>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</si>
  <si>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</si>
  <si>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</si>
  <si>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</si>
  <si>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</si>
  <si>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</si>
  <si>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</si>
  <si>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</si>
  <si>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</si>
  <si>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</si>
  <si>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</si>
  <si>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</si>
  <si>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</si>
  <si>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</si>
  <si>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</si>
  <si>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</si>
  <si>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</si>
  <si>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</si>
  <si>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</si>
  <si>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</si>
  <si>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</si>
  <si>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</si>
  <si>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</si>
  <si>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</si>
  <si>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</si>
  <si>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</si>
  <si>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</si>
  <si>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</si>
  <si>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</si>
  <si>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</si>
  <si>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</si>
  <si>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</si>
  <si>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</si>
  <si>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</si>
  <si>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</si>
  <si>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</si>
  <si>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</si>
  <si>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</si>
  <si>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</si>
  <si>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</si>
  <si>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</si>
  <si>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</si>
  <si>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</si>
  <si>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</si>
  <si>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</si>
  <si>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</si>
  <si>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</si>
  <si>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</si>
  <si>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</si>
  <si>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</si>
  <si>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</si>
  <si>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</si>
  <si>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</si>
  <si>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</si>
  <si>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</si>
  <si>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</si>
  <si>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</si>
  <si>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</si>
  <si>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</si>
  <si>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</si>
  <si>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</si>
  <si>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</si>
  <si>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</si>
  <si>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</si>
  <si>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</si>
  <si>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</si>
  <si>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</si>
  <si>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</si>
  <si>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</si>
  <si>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</si>
  <si>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</si>
  <si>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</si>
  <si>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</si>
  <si>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</si>
  <si>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</si>
  <si>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</si>
  <si>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</si>
  <si>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</si>
  <si>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</si>
  <si>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</si>
  <si>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</si>
  <si>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</si>
  <si>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</si>
  <si>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</si>
  <si>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</si>
  <si>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</si>
  <si>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</si>
  <si>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</si>
  <si>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</si>
  <si>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</si>
  <si>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</si>
  <si>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</si>
  <si>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</si>
  <si>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</si>
  <si>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</si>
  <si>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</si>
  <si>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</si>
  <si>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</si>
  <si>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</si>
  <si>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</si>
  <si>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</si>
  <si>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</si>
  <si>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</si>
  <si>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</si>
  <si>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</si>
  <si>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</si>
  <si>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</si>
  <si>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</si>
  <si>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</si>
  <si>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</si>
  <si>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</si>
  <si>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</si>
  <si>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</si>
  <si>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</si>
  <si>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</si>
  <si>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</si>
  <si>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</si>
  <si>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</si>
  <si>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</si>
  <si>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</si>
  <si>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</si>
  <si>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</si>
  <si>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</si>
  <si>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</si>
  <si>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</si>
  <si>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</si>
  <si>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</si>
  <si>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</si>
  <si>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</si>
  <si>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</si>
  <si>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</si>
  <si>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</si>
  <si>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</si>
  <si>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</si>
  <si>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</si>
  <si>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</si>
  <si>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</si>
  <si>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</si>
  <si>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</si>
  <si>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</si>
  <si>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</si>
  <si>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</si>
  <si>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</si>
  <si>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</si>
  <si>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</si>
  <si>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</si>
  <si>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</si>
  <si>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</si>
  <si>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</si>
  <si>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</si>
  <si>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</si>
  <si>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</si>
  <si>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</si>
  <si>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</si>
  <si>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</si>
  <si>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</si>
  <si>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</si>
  <si>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</si>
  <si>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</si>
  <si>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</si>
  <si>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</si>
  <si>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</si>
  <si>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</si>
  <si>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</si>
  <si>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</si>
  <si>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</si>
  <si>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</si>
  <si>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</si>
  <si>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</si>
  <si>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</si>
  <si>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</si>
  <si>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</si>
  <si>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</si>
  <si>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</si>
  <si>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</si>
  <si>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</si>
  <si>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</si>
  <si>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</si>
  <si>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</si>
  <si>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</si>
  <si>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</si>
  <si>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</si>
  <si>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</si>
  <si>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</si>
  <si>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</si>
  <si>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</si>
  <si>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</si>
  <si>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</si>
  <si>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</si>
  <si>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</si>
  <si>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</si>
  <si>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</si>
  <si>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</si>
  <si>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</si>
  <si>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</si>
  <si>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</si>
  <si>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</si>
  <si>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</si>
  <si>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</si>
  <si>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</si>
  <si>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</si>
  <si>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</si>
  <si>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</si>
  <si>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</si>
  <si>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</si>
  <si>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</si>
  <si>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</si>
  <si>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</si>
  <si>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</si>
  <si>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</si>
  <si>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</si>
  <si>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</si>
  <si>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</si>
  <si>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</si>
  <si>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</si>
  <si>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</si>
  <si>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</si>
  <si>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</si>
  <si>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</si>
  <si>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</si>
  <si>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</si>
  <si>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</si>
  <si>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</si>
  <si>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</si>
  <si>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</si>
  <si>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</si>
  <si>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</si>
  <si>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</si>
  <si>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</si>
  <si>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</si>
  <si>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</si>
  <si>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</si>
  <si>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</si>
  <si>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</si>
  <si>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</si>
  <si>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</si>
  <si>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</si>
  <si>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</si>
  <si>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</si>
  <si>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</si>
  <si>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</si>
  <si>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</si>
  <si>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</si>
  <si>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</si>
  <si>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</si>
  <si>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</si>
  <si>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</si>
  <si>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</si>
  <si>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</si>
  <si>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</si>
  <si>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</si>
  <si>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</si>
  <si>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</si>
  <si>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</si>
  <si>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</si>
  <si>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</si>
  <si>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</si>
  <si>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</si>
  <si>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</si>
  <si>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</si>
  <si>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</si>
  <si>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</si>
  <si>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</si>
  <si>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</si>
  <si>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</si>
  <si>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</si>
  <si>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</si>
  <si>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</si>
  <si>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</si>
  <si>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</si>
  <si>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</si>
  <si>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</si>
  <si>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</si>
  <si>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</si>
  <si>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</si>
  <si>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</si>
  <si>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</si>
  <si>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</si>
  <si>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</si>
  <si>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</si>
  <si>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</si>
  <si>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</si>
  <si>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</si>
  <si>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</si>
  <si>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</si>
  <si>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</si>
  <si>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</si>
  <si>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</si>
  <si>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</si>
  <si>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</si>
  <si>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</si>
  <si>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</si>
  <si>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</si>
  <si>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</si>
  <si>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</si>
  <si>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</si>
  <si>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</si>
  <si>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</si>
  <si>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</si>
  <si>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</si>
  <si>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</si>
  <si>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</si>
  <si>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</si>
  <si>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</si>
  <si>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</si>
  <si>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</si>
  <si>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</si>
  <si>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</si>
  <si>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</si>
  <si>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</si>
  <si>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</si>
  <si>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</si>
  <si>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</si>
  <si>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</si>
  <si>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</si>
  <si>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</si>
  <si>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</si>
  <si>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</si>
  <si>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</si>
  <si>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</si>
  <si>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</si>
  <si>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</si>
  <si>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</si>
  <si>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</si>
  <si>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</si>
  <si>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</si>
  <si>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</si>
  <si>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</si>
  <si>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</si>
  <si>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</si>
  <si>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</si>
  <si>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</si>
  <si>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</si>
  <si>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</si>
  <si>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</si>
  <si>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</si>
  <si>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</si>
  <si>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</si>
  <si>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</si>
  <si>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</si>
  <si>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</si>
  <si>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</si>
  <si>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</si>
  <si>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</si>
  <si>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</si>
  <si>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</si>
  <si>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</si>
  <si>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</si>
  <si>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</si>
  <si>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</si>
  <si>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</si>
  <si>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</si>
  <si>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</si>
  <si>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</si>
  <si>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</si>
  <si>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</si>
  <si>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</si>
  <si>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</si>
  <si>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</si>
  <si>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</si>
  <si>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</si>
  <si>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</si>
  <si>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</si>
  <si>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</si>
  <si>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</si>
  <si>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</si>
  <si>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</si>
  <si>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</si>
  <si>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</si>
  <si>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</si>
  <si>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</si>
  <si>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</si>
  <si>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</si>
  <si>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</si>
  <si>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</si>
  <si>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</si>
  <si>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</si>
  <si>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</si>
  <si>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</si>
  <si>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</si>
  <si>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</si>
  <si>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</si>
  <si>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</si>
  <si>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</si>
  <si>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</si>
  <si>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</si>
  <si>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</si>
  <si>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</si>
  <si>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</si>
  <si>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</si>
  <si>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</si>
  <si>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</si>
  <si>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</si>
  <si>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</si>
  <si>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</si>
  <si>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</si>
  <si>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</si>
  <si>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</si>
  <si>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</si>
  <si>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</si>
  <si>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</si>
  <si>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</si>
  <si>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</si>
  <si>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</si>
  <si>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</si>
  <si>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</si>
  <si>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</si>
  <si>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</si>
  <si>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</si>
  <si>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</si>
  <si>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</si>
  <si>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</si>
  <si>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</si>
  <si>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</si>
  <si>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</si>
  <si>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</si>
  <si>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</si>
  <si>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</si>
  <si>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</si>
  <si>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</si>
  <si>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</si>
  <si>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</si>
  <si>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</si>
  <si>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</si>
  <si>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</si>
  <si>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</si>
  <si>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</si>
  <si>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</si>
  <si>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</si>
  <si>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</si>
  <si>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</si>
  <si>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</si>
  <si>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</si>
  <si>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</si>
  <si>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</si>
  <si>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</si>
  <si>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</si>
  <si>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</si>
  <si>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</si>
  <si>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</si>
  <si>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</si>
  <si>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</si>
  <si>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</si>
  <si>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</si>
  <si>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</si>
  <si>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</si>
  <si>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</si>
  <si>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</si>
  <si>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</si>
  <si>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</si>
  <si>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</si>
  <si>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</si>
  <si>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</si>
  <si>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</si>
  <si>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</si>
  <si>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</si>
  <si>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</si>
  <si>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</si>
  <si>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</si>
  <si>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</si>
  <si>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</si>
  <si>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</si>
  <si>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</si>
  <si>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</si>
  <si>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</si>
  <si>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</si>
  <si>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</si>
  <si>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</si>
  <si>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</si>
  <si>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</si>
  <si>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</si>
  <si>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</si>
  <si>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</si>
  <si>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</si>
  <si>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</si>
  <si>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</si>
  <si>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</si>
  <si>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</si>
  <si>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</si>
  <si>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</si>
  <si>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</si>
  <si>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</si>
  <si>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</si>
  <si>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</si>
  <si>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</si>
  <si>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</si>
  <si>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</si>
  <si>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</si>
  <si>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</si>
  <si>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</si>
  <si>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</si>
  <si>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</si>
  <si>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</si>
  <si>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</si>
  <si>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</si>
  <si>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</si>
  <si>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</si>
  <si>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</si>
  <si>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</si>
  <si>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</si>
  <si>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</si>
  <si>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</si>
  <si>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</si>
  <si>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</si>
  <si>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</si>
  <si>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</si>
  <si>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</si>
  <si>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</si>
  <si>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</si>
  <si>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</si>
  <si>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</si>
  <si>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</si>
  <si>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</si>
  <si>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</si>
  <si>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</si>
  <si>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</si>
  <si>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</si>
  <si>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</si>
  <si>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</si>
  <si>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</si>
  <si>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</si>
  <si>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</si>
  <si>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</si>
  <si>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</si>
  <si>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</si>
  <si>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</si>
  <si>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</si>
  <si>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</si>
  <si>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</si>
  <si>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</si>
  <si>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</si>
  <si>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</si>
  <si>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</si>
  <si>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</si>
  <si>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</si>
  <si>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</si>
  <si>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</si>
  <si>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</si>
  <si>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</si>
  <si>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</si>
  <si>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</si>
  <si>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</si>
  <si>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</si>
  <si>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</si>
  <si>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</si>
  <si>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</si>
  <si>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</si>
  <si>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</si>
  <si>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</si>
  <si>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</si>
  <si>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</si>
  <si>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</si>
  <si>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</si>
  <si>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</si>
  <si>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</si>
  <si>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</si>
  <si>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</si>
  <si>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</si>
  <si>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</si>
  <si>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</si>
  <si>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</si>
  <si>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</si>
  <si>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</si>
  <si>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</si>
  <si>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</si>
  <si>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</si>
  <si>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</si>
  <si>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</si>
  <si>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</si>
  <si>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</si>
  <si>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</si>
  <si>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</si>
  <si>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</si>
  <si>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</si>
  <si>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</si>
  <si>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</si>
  <si>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</si>
  <si>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</si>
  <si>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</si>
  <si>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</si>
  <si>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</si>
  <si>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</si>
  <si>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</si>
  <si>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</si>
  <si>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</si>
  <si>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</si>
  <si>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</si>
  <si>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</si>
  <si>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</si>
  <si>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</si>
  <si>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</si>
  <si>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</si>
  <si>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</si>
  <si>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</si>
  <si>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</si>
  <si>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</si>
  <si>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</si>
  <si>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</si>
  <si>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</si>
  <si>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</si>
  <si>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</si>
  <si>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</si>
  <si>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</si>
  <si>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</si>
  <si>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</si>
  <si>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</si>
  <si>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</si>
  <si>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</si>
  <si>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</si>
  <si>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</si>
  <si>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</si>
  <si>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</si>
  <si>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</si>
  <si>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</si>
  <si>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</si>
  <si>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</si>
  <si>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</si>
  <si>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</si>
  <si>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</si>
  <si>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</si>
  <si>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</si>
  <si>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</si>
  <si>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</si>
  <si>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</si>
  <si>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</si>
  <si>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</si>
  <si>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</si>
  <si>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</si>
  <si>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</si>
  <si>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</si>
  <si>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</si>
  <si>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</si>
  <si>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</si>
  <si>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</si>
  <si>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</si>
  <si>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</si>
  <si>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</si>
  <si>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</si>
  <si>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</si>
  <si>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</si>
  <si>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</si>
  <si>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</si>
  <si>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</si>
  <si>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</si>
  <si>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</si>
  <si>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</si>
  <si>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</si>
  <si>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</si>
  <si>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</si>
  <si>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</si>
  <si>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</si>
  <si>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</si>
  <si>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</si>
  <si>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</si>
  <si>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</si>
  <si>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</si>
  <si>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</si>
  <si>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</si>
  <si>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</si>
  <si>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</si>
  <si>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</si>
  <si>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</si>
  <si>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</si>
  <si>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</si>
  <si>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</si>
  <si>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</si>
  <si>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</si>
  <si>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</si>
  <si>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</si>
  <si>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</si>
  <si>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</si>
  <si>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</si>
  <si>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</si>
  <si>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</si>
  <si>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</si>
  <si>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</si>
  <si>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</si>
  <si>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</si>
  <si>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</si>
  <si>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</si>
  <si>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</si>
  <si>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</si>
  <si>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</si>
  <si>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</si>
  <si>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</si>
  <si>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</si>
  <si>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</si>
  <si>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</si>
  <si>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</si>
  <si>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</si>
  <si>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</si>
  <si>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</si>
  <si>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</si>
  <si>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</si>
  <si>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</si>
  <si>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</si>
  <si>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</si>
  <si>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</si>
  <si>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</si>
  <si>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</si>
  <si>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</si>
  <si>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</si>
  <si>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</si>
  <si>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</si>
  <si>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</si>
  <si>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</si>
  <si>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</si>
  <si>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</si>
  <si>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</si>
  <si>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</si>
  <si>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</si>
  <si>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</si>
  <si>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</si>
  <si>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</si>
  <si>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</si>
  <si>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</si>
  <si>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</si>
  <si>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</si>
  <si>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</si>
  <si>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</si>
  <si>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</si>
  <si>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</si>
  <si>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</si>
  <si>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</si>
  <si>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</si>
  <si>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</si>
  <si>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</si>
  <si>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</si>
  <si>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</si>
  <si>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</si>
  <si>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</si>
  <si>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</si>
  <si>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</si>
  <si>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</si>
  <si>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</si>
  <si>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</si>
  <si>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</si>
  <si>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</si>
  <si>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</si>
  <si>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</si>
  <si>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</si>
  <si>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</si>
  <si>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</si>
  <si>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</si>
  <si>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</si>
  <si>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</si>
  <si>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</si>
  <si>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</si>
  <si>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</si>
  <si>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</si>
  <si>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</si>
  <si>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</si>
  <si>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</si>
  <si>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</si>
  <si>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</si>
  <si>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</si>
  <si>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</si>
  <si>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</si>
  <si>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</si>
  <si>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</si>
  <si>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</si>
  <si>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</si>
  <si>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</si>
  <si>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</si>
  <si>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</si>
  <si>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</si>
  <si>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</si>
  <si>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</si>
  <si>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</si>
  <si>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</si>
  <si>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</si>
  <si>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</si>
  <si>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</si>
  <si>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</si>
  <si>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</si>
  <si>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</si>
  <si>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</si>
  <si>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</si>
  <si>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</si>
  <si>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</si>
  <si>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</si>
  <si>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</si>
  <si>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</si>
  <si>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</si>
  <si>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</si>
  <si>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</si>
  <si>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</si>
  <si>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</si>
  <si>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</si>
  <si>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</si>
  <si>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</si>
  <si>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</si>
  <si>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</si>
  <si>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</si>
  <si>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</si>
  <si>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</si>
  <si>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</si>
  <si>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</si>
  <si>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</si>
  <si>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</si>
  <si>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</si>
  <si>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</si>
  <si>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</si>
  <si>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</si>
  <si>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</si>
  <si>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</si>
  <si>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</si>
  <si>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</si>
  <si>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</si>
  <si>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</si>
  <si>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</si>
  <si>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</si>
  <si>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</si>
  <si>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</si>
  <si>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</si>
  <si>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</si>
  <si>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</si>
  <si>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</si>
  <si>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</si>
  <si>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</si>
  <si>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</si>
  <si>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</si>
  <si>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</si>
  <si>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</si>
  <si>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</si>
  <si>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</si>
  <si>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</si>
  <si>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</si>
  <si>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</si>
  <si>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</si>
  <si>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</si>
  <si>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</si>
  <si>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</si>
  <si>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</si>
  <si>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</si>
  <si>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</si>
  <si>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</si>
  <si>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</si>
  <si>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</si>
  <si>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</si>
  <si>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</si>
  <si>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</si>
  <si>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</si>
  <si>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</si>
  <si>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</si>
  <si>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</si>
  <si>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</si>
  <si>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</si>
  <si>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</si>
  <si>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</si>
  <si>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</si>
  <si>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</si>
  <si>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</si>
  <si>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</si>
  <si>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</si>
  <si>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</si>
  <si>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</si>
  <si>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</si>
  <si>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</si>
  <si>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</si>
  <si>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</si>
  <si>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</si>
  <si>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</si>
  <si>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</si>
  <si>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</si>
  <si>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</si>
  <si>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</si>
  <si>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</si>
  <si>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</si>
  <si>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</si>
  <si>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</si>
  <si>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</si>
  <si>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</si>
  <si>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</si>
  <si>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</si>
  <si>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</si>
  <si>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</si>
  <si>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</si>
  <si>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</si>
  <si>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</si>
  <si>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</si>
  <si>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</si>
  <si>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</si>
  <si>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</si>
  <si>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</si>
  <si>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</si>
  <si>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</si>
  <si>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</si>
  <si>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</si>
  <si>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</si>
  <si>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</si>
  <si>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</si>
  <si>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</si>
  <si>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</si>
  <si>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</si>
  <si>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</si>
  <si>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</si>
  <si>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</si>
  <si>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</si>
  <si>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</si>
  <si>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</si>
  <si>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</si>
  <si>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</si>
  <si>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</si>
  <si>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</si>
  <si>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</si>
  <si>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</si>
  <si>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</si>
  <si>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</si>
  <si>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</si>
  <si>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</si>
  <si>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</si>
  <si>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</si>
  <si>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</si>
  <si>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</si>
  <si>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</si>
  <si>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</si>
  <si>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</si>
  <si>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</si>
  <si>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</si>
  <si>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</si>
  <si>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</si>
  <si>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</si>
  <si>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</si>
  <si>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</si>
  <si>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</si>
  <si>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</si>
  <si>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</si>
  <si>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</si>
  <si>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</si>
  <si>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</si>
  <si>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</si>
  <si>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</si>
  <si>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</si>
  <si>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</si>
  <si>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</si>
  <si>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</si>
  <si>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</si>
  <si>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</si>
  <si>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</si>
  <si>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</si>
  <si>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</si>
  <si>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</si>
  <si>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</si>
  <si>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</si>
  <si>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</si>
  <si>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</si>
  <si>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</si>
  <si>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</si>
  <si>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</si>
  <si>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</si>
  <si>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</si>
  <si>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</si>
  <si>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</si>
  <si>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</si>
  <si>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</si>
  <si>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</si>
  <si>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</si>
  <si>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</si>
  <si>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</si>
  <si>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</si>
  <si>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</si>
  <si>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</si>
  <si>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</si>
  <si>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</si>
  <si>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</si>
  <si>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</si>
  <si>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</si>
  <si>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</si>
  <si>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</si>
  <si>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</si>
  <si>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</si>
  <si>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</si>
  <si>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</si>
  <si>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</si>
  <si>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</si>
  <si>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</si>
  <si>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</si>
  <si>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</si>
  <si>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</si>
  <si>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</si>
  <si>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</si>
  <si>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</si>
  <si>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</si>
  <si>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</si>
  <si>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</si>
  <si>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</si>
  <si>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</si>
  <si>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</si>
  <si>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</si>
  <si>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</si>
  <si>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</si>
  <si>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</si>
  <si>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</si>
  <si>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</si>
  <si>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</si>
  <si>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</si>
  <si>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</si>
  <si>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</si>
  <si>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</si>
  <si>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</si>
  <si>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</si>
  <si>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</si>
  <si>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</si>
  <si>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</si>
  <si>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</si>
  <si>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</si>
  <si>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</si>
  <si>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</si>
  <si>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</si>
  <si>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</si>
  <si>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</si>
  <si>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</si>
  <si>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</si>
  <si>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</si>
  <si>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</si>
  <si>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</si>
  <si>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</si>
  <si>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</si>
  <si>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</si>
  <si>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</si>
  <si>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</si>
  <si>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</si>
  <si>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</si>
  <si>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</si>
  <si>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</si>
  <si>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</si>
  <si>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</si>
  <si>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</si>
  <si>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</si>
  <si>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</si>
  <si>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</si>
  <si>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</si>
  <si>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</si>
  <si>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</si>
  <si>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</si>
  <si>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</si>
  <si>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</si>
  <si>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</si>
  <si>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</si>
  <si>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</si>
  <si>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</si>
  <si>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</si>
  <si>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</si>
  <si>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</si>
  <si>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</si>
  <si>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</si>
  <si>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</si>
  <si>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</si>
  <si>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</si>
  <si>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</si>
  <si>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</si>
  <si>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</si>
  <si>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</si>
  <si>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</si>
  <si>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</si>
  <si>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</si>
  <si>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</si>
  <si>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</si>
  <si>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</si>
  <si>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</si>
  <si>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</si>
  <si>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</si>
  <si>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</si>
  <si>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</si>
  <si>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</si>
  <si>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</si>
  <si>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</si>
  <si>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</si>
  <si>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</si>
  <si>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</si>
  <si>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</si>
  <si>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</si>
  <si>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</si>
  <si>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</si>
  <si>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</si>
  <si>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</si>
  <si>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</si>
  <si>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</si>
  <si>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</si>
  <si>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</si>
  <si>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</si>
  <si>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</si>
  <si>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</si>
  <si>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</si>
  <si>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</si>
  <si>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</si>
  <si>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</si>
  <si>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</si>
  <si>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</si>
  <si>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</si>
  <si>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</si>
  <si>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</si>
  <si>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</si>
  <si>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</si>
  <si>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</si>
  <si>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</si>
  <si>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</si>
  <si>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</si>
  <si>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</si>
  <si>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</si>
  <si>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</si>
  <si>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</si>
  <si>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</si>
  <si>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</si>
  <si>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</si>
  <si>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</si>
  <si>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</si>
  <si>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</si>
  <si>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</si>
  <si>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</si>
  <si>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</si>
  <si>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</si>
  <si>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</si>
  <si>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</si>
  <si>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</si>
  <si>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</si>
  <si>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</si>
  <si>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</si>
  <si>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</si>
  <si>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</si>
  <si>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</si>
  <si>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</si>
  <si>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</si>
  <si>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</si>
  <si>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</si>
  <si>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</si>
  <si>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</si>
  <si>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</si>
  <si>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</si>
  <si>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</si>
  <si>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</si>
  <si>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</si>
  <si>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</si>
  <si>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</si>
  <si>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</si>
  <si>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</si>
  <si>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</si>
  <si>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</si>
  <si>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</si>
  <si>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</si>
  <si>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</si>
  <si>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</si>
  <si>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</si>
  <si>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</si>
  <si>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</si>
  <si>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</si>
  <si>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</si>
  <si>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</si>
  <si>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</si>
  <si>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</si>
  <si>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</si>
  <si>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</si>
  <si>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</si>
  <si>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</si>
  <si>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</si>
  <si>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</si>
  <si>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</si>
  <si>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</si>
  <si>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</si>
  <si>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</si>
  <si>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</si>
  <si>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</si>
  <si>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</si>
  <si>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</si>
  <si>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</si>
  <si>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</si>
  <si>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</si>
  <si>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</si>
  <si>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</si>
  <si>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</si>
  <si>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</si>
  <si>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</si>
  <si>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</si>
  <si>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</si>
  <si>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</si>
  <si>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</si>
  <si>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</si>
  <si>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</si>
  <si>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</si>
  <si>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</si>
  <si>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</si>
  <si>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</si>
  <si>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</si>
  <si>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</si>
  <si>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</si>
  <si>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</si>
  <si>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</si>
  <si>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</si>
  <si>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</si>
  <si>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</si>
  <si>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</si>
  <si>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</si>
  <si>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</si>
  <si>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</si>
  <si>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</si>
  <si>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</si>
  <si>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</si>
  <si>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</si>
  <si>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</si>
  <si>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</si>
  <si>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</si>
  <si>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</si>
  <si>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</si>
  <si>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</si>
  <si>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</si>
  <si>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</si>
  <si>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</si>
  <si>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</si>
  <si>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</si>
  <si>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</si>
  <si>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</si>
  <si>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</si>
  <si>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</si>
  <si>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</si>
  <si>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</si>
  <si>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</si>
  <si>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</si>
  <si>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</si>
  <si>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</si>
  <si>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</si>
  <si>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</si>
  <si>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</si>
  <si>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</si>
  <si>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</si>
  <si>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</si>
  <si>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</si>
  <si>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</si>
  <si>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</si>
  <si>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</si>
  <si>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</si>
  <si>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</si>
  <si>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</si>
  <si>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</si>
  <si>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</si>
  <si>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</si>
  <si>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</si>
  <si>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</si>
  <si>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</si>
  <si>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</si>
  <si>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</si>
  <si>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</si>
  <si>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</si>
  <si>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</si>
  <si>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</si>
  <si>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</si>
  <si>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</si>
  <si>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</si>
  <si>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</si>
  <si>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</si>
  <si>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</si>
  <si>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</si>
  <si>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</si>
  <si>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</si>
  <si>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</si>
  <si>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</si>
  <si>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</si>
  <si>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</si>
  <si>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</si>
  <si>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</si>
  <si>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</si>
  <si>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</si>
  <si>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</si>
  <si>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</si>
  <si>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</si>
  <si>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</si>
  <si>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</si>
  <si>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</si>
  <si>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</si>
  <si>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</si>
  <si>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</si>
  <si>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</si>
  <si>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</si>
  <si>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</si>
  <si>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</si>
  <si>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</si>
  <si>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</si>
  <si>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</si>
  <si>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</si>
  <si>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</si>
  <si>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</si>
  <si>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</si>
  <si>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</si>
  <si>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</si>
  <si>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</si>
  <si>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</si>
  <si>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</si>
  <si>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</si>
  <si>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</si>
  <si>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</si>
  <si>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</si>
  <si>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</si>
  <si>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</si>
  <si>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</si>
  <si>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</si>
  <si>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</si>
  <si>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</si>
  <si>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</si>
  <si>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</si>
  <si>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</si>
  <si>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</si>
  <si>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</si>
  <si>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</si>
  <si>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</si>
  <si>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</si>
  <si>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</si>
  <si>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</si>
  <si>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</si>
  <si>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</si>
  <si>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</si>
  <si>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</si>
  <si>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</si>
  <si>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</si>
  <si>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</si>
  <si>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</si>
  <si>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</si>
  <si>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</si>
  <si>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</si>
  <si>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</si>
  <si>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</si>
  <si>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</si>
  <si>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</si>
  <si>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</si>
  <si>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</si>
  <si>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</si>
  <si>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</si>
  <si>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</si>
  <si>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</si>
  <si>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</si>
  <si>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</si>
  <si>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</si>
  <si>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</si>
  <si>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</si>
  <si>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</si>
  <si>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</si>
  <si>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</si>
  <si>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</si>
  <si>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</si>
  <si>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</si>
  <si>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</si>
  <si>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</si>
  <si>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</si>
  <si>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</si>
  <si>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</si>
  <si>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</si>
  <si>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</si>
  <si>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</si>
  <si>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</si>
  <si>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</si>
  <si>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</si>
  <si>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</si>
  <si>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</si>
  <si>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</si>
  <si>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</si>
  <si>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</si>
  <si>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</si>
  <si>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</si>
  <si>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</si>
  <si>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</si>
  <si>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</si>
  <si>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</si>
  <si>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</si>
  <si>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</si>
  <si>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</si>
  <si>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</si>
  <si>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</si>
  <si>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</si>
  <si>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</si>
  <si>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</si>
  <si>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</si>
  <si>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</si>
  <si>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</si>
  <si>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</si>
  <si>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</si>
  <si>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</si>
  <si>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</si>
  <si>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</si>
  <si>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</si>
  <si>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</si>
  <si>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</si>
  <si>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</si>
  <si>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</si>
  <si>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</si>
  <si>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</si>
  <si>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</si>
  <si>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</si>
  <si>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</si>
  <si>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</si>
  <si>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</si>
  <si>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</si>
  <si>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</si>
  <si>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</si>
  <si>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</si>
  <si>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</si>
  <si>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</si>
  <si>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</si>
  <si>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</si>
  <si>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</si>
  <si>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</si>
  <si>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</si>
  <si>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</si>
  <si>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</si>
  <si>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</si>
  <si>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</si>
  <si>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</si>
  <si>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</si>
  <si>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</si>
  <si>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</si>
  <si>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</si>
  <si>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</si>
  <si>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</si>
  <si>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</si>
  <si>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</si>
  <si>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</si>
  <si>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</si>
  <si>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</si>
  <si>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</si>
  <si>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</si>
  <si>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</si>
  <si>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</si>
  <si>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</si>
  <si>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</si>
  <si>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</si>
  <si>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</si>
  <si>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</si>
  <si>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</si>
  <si>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</si>
  <si>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</si>
  <si>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</si>
  <si>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</si>
  <si>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</si>
  <si>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</si>
  <si>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</si>
  <si>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</si>
  <si>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</si>
  <si>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</si>
  <si>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</si>
  <si>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</si>
  <si>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</si>
  <si>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</si>
  <si>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</si>
  <si>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</si>
  <si>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</si>
  <si>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</si>
  <si>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</si>
  <si>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</si>
  <si>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</si>
  <si>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</si>
  <si>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</si>
  <si>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</si>
  <si>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</si>
  <si>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</si>
  <si>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</si>
  <si>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</si>
  <si>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</si>
  <si>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</si>
  <si>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</si>
  <si>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</si>
  <si>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</si>
  <si>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</si>
  <si>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</si>
  <si>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</si>
  <si>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</si>
  <si>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</si>
  <si>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</si>
  <si>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</si>
  <si>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</si>
  <si>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</si>
  <si>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</si>
  <si>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</si>
  <si>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</si>
  <si>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</si>
  <si>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</si>
  <si>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</si>
  <si>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</si>
  <si>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</si>
  <si>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</si>
  <si>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</si>
  <si>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</si>
  <si>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</si>
  <si>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</si>
  <si>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</si>
  <si>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</si>
  <si>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</si>
  <si>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</si>
  <si>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</si>
  <si>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</si>
  <si>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</si>
  <si>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</si>
  <si>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</si>
  <si>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</si>
  <si>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</si>
  <si>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</si>
  <si>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</si>
  <si>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</si>
  <si>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</si>
  <si>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</si>
  <si>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</si>
  <si>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</si>
  <si>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</si>
  <si>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</si>
  <si>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</si>
  <si>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</si>
  <si>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</si>
  <si>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</si>
  <si>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</si>
  <si>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</si>
  <si>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</si>
  <si>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</si>
  <si>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</si>
  <si>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</si>
  <si>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</si>
  <si>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</si>
  <si>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</si>
  <si>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</si>
  <si>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</si>
  <si>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</si>
  <si>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</si>
  <si>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</si>
  <si>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</si>
  <si>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</si>
  <si>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</si>
  <si>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</si>
  <si>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</si>
  <si>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</si>
  <si>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</si>
  <si>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</si>
  <si>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</si>
  <si>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</si>
  <si>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</si>
  <si>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</si>
  <si>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</si>
  <si>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</si>
  <si>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</si>
  <si>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</si>
  <si>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</si>
  <si>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</si>
  <si>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</si>
  <si>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</si>
  <si>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</si>
  <si>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</si>
  <si>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</si>
  <si>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</si>
  <si>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</si>
  <si>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</si>
  <si>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</si>
  <si>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</si>
  <si>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</si>
  <si>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</si>
  <si>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</si>
  <si>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</si>
  <si>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</si>
  <si>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</si>
  <si>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</si>
  <si>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</si>
  <si>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</si>
  <si>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</si>
  <si>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</si>
  <si>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</si>
  <si>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</si>
  <si>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</si>
  <si>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</si>
  <si>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</si>
  <si>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</si>
  <si>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</si>
  <si>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</si>
  <si>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</si>
  <si>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</si>
  <si>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</si>
  <si>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</si>
  <si>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</si>
  <si>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</si>
  <si>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</si>
  <si>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</si>
  <si>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</si>
  <si>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</si>
  <si>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</si>
  <si>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</si>
  <si>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</si>
  <si>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</si>
  <si>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</si>
  <si>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</si>
  <si>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</si>
  <si>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</si>
  <si>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</si>
  <si>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</si>
  <si>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</si>
  <si>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</si>
  <si>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</si>
  <si>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</si>
  <si>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</si>
  <si>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</si>
  <si>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</si>
  <si>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</si>
  <si>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</si>
  <si>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</si>
  <si>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</si>
  <si>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</si>
  <si>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</si>
  <si>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</si>
  <si>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</si>
  <si>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</si>
  <si>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</si>
  <si>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</si>
  <si>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</si>
  <si>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</si>
  <si>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</si>
  <si>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</si>
  <si>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</si>
  <si>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</si>
  <si>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</si>
  <si>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</si>
  <si>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</si>
  <si>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</si>
  <si>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</si>
  <si>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</si>
  <si>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</si>
  <si>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</si>
  <si>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</si>
  <si>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</si>
  <si>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</si>
  <si>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</si>
  <si>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</si>
  <si>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</si>
  <si>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</si>
  <si>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</si>
  <si>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</si>
  <si>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</si>
  <si>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</si>
  <si>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</si>
  <si>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</si>
  <si>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</si>
  <si>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</si>
  <si>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</si>
  <si>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</si>
  <si>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</si>
  <si>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</si>
  <si>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</si>
  <si>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</si>
  <si>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</si>
  <si>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</si>
  <si>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</si>
  <si>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</si>
  <si>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</si>
  <si>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</si>
  <si>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</si>
  <si>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</si>
  <si>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</si>
  <si>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</si>
  <si>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</si>
  <si>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</si>
  <si>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</si>
  <si>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</si>
  <si>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</si>
  <si>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</si>
  <si>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</si>
  <si>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</si>
  <si>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</si>
  <si>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</si>
  <si>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</si>
  <si>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</si>
  <si>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</si>
  <si>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</si>
  <si>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</si>
  <si>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</si>
  <si>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</si>
  <si>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</si>
  <si>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</si>
  <si>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</si>
  <si>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</si>
  <si>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</si>
  <si>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</si>
  <si>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</si>
  <si>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</si>
  <si>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</si>
  <si>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</si>
  <si>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</si>
  <si>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</si>
  <si>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</si>
  <si>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</si>
  <si>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</si>
  <si>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</si>
  <si>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</si>
  <si>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</si>
  <si>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</si>
  <si>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</si>
  <si>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</si>
  <si>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</si>
  <si>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</si>
  <si>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</si>
  <si>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</si>
  <si>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</si>
  <si>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</si>
  <si>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</si>
  <si>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</si>
  <si>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</si>
  <si>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</si>
  <si>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</si>
  <si>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</si>
  <si>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</si>
  <si>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</si>
  <si>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</si>
  <si>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</si>
  <si>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</si>
  <si>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</si>
  <si>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</si>
  <si>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</si>
  <si>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</si>
  <si>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</si>
  <si>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</si>
  <si>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</si>
  <si>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</si>
  <si>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</si>
  <si>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</si>
  <si>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</si>
  <si>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</si>
  <si>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</si>
  <si>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</si>
  <si>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</si>
  <si>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</si>
  <si>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</si>
  <si>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</si>
  <si>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</si>
  <si>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</si>
  <si>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</si>
  <si>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</si>
  <si>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</si>
  <si>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</si>
  <si>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</si>
  <si>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</si>
  <si>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</si>
  <si>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</si>
  <si>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</si>
  <si>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</si>
  <si>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</si>
  <si>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</si>
  <si>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</si>
  <si>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</si>
  <si>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</si>
  <si>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</si>
  <si>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</si>
  <si>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</si>
  <si>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</si>
  <si>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</si>
  <si>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</si>
  <si>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</si>
  <si>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</si>
  <si>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</si>
  <si>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</si>
  <si>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</si>
  <si>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</si>
  <si>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</si>
  <si>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</si>
  <si>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</si>
  <si>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</si>
  <si>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</si>
  <si>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</si>
  <si>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</si>
  <si>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</si>
  <si>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</si>
  <si>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</si>
  <si>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</si>
  <si>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</si>
  <si>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</si>
  <si>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</si>
  <si>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</si>
  <si>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</si>
  <si>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</si>
  <si>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</si>
  <si>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</si>
  <si>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</si>
  <si>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</si>
  <si>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</si>
  <si>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</si>
  <si>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</si>
  <si>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</si>
  <si>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</si>
  <si>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</si>
  <si>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</si>
  <si>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</si>
  <si>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</si>
  <si>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</si>
  <si>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</si>
  <si>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</si>
  <si>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</si>
  <si>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</si>
  <si>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</si>
  <si>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</si>
  <si>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</si>
  <si>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</si>
  <si>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</si>
  <si>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</si>
  <si>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</si>
  <si>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</si>
  <si>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</si>
  <si>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</si>
  <si>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</si>
  <si>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</si>
  <si>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</si>
  <si>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</si>
  <si>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</si>
  <si>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</si>
  <si>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</si>
  <si>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</si>
  <si>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</si>
  <si>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</si>
  <si>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</si>
  <si>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</si>
  <si>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</si>
  <si>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</si>
  <si>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</si>
  <si>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</si>
  <si>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</si>
  <si>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</si>
  <si>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</si>
  <si>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</si>
  <si>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</si>
  <si>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</si>
  <si>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</si>
  <si>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</si>
  <si>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</si>
  <si>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</si>
  <si>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</si>
  <si>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</si>
  <si>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</si>
  <si>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</si>
  <si>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</si>
  <si>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</si>
  <si>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</si>
  <si>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</si>
  <si>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</si>
  <si>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</si>
  <si>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</si>
  <si>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</si>
  <si>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</si>
  <si>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</si>
  <si>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</si>
  <si>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</si>
  <si>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</si>
  <si>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</si>
  <si>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</si>
  <si>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</si>
  <si>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</si>
  <si>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</si>
  <si>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</si>
  <si>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</si>
  <si>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</si>
  <si>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</si>
  <si>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</si>
  <si>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</si>
  <si>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</si>
  <si>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</si>
  <si>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</si>
  <si>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</si>
  <si>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</si>
  <si>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</si>
  <si>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</si>
  <si>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</si>
  <si>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</si>
  <si>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</si>
  <si>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</si>
  <si>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</si>
  <si>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</si>
  <si>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</si>
  <si>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</si>
  <si>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</si>
  <si>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</si>
  <si>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</si>
  <si>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</si>
  <si>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</si>
  <si>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</si>
  <si>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</si>
  <si>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</si>
  <si>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</si>
  <si>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</si>
  <si>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</si>
  <si>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</si>
  <si>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</si>
  <si>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</si>
  <si>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</si>
  <si>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</si>
  <si>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</si>
  <si>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</si>
  <si>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</si>
  <si>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</si>
  <si>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</si>
  <si>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</si>
  <si>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</si>
  <si>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</si>
  <si>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</si>
  <si>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</si>
  <si>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</si>
  <si>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</si>
  <si>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</si>
  <si>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</si>
  <si>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</si>
  <si>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</si>
  <si>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</si>
  <si>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</si>
  <si>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</si>
  <si>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</si>
  <si>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</si>
  <si>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</si>
  <si>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</si>
  <si>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</si>
  <si>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</si>
  <si>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</si>
  <si>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</si>
  <si>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</si>
  <si>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</si>
  <si>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</si>
  <si>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</si>
  <si>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</si>
  <si>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</si>
  <si>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</si>
  <si>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</si>
  <si>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</si>
  <si>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</si>
  <si>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</si>
  <si>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</si>
  <si>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</si>
  <si>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</si>
  <si>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</si>
  <si>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</si>
  <si>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</si>
  <si>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</si>
  <si>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</si>
  <si>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</si>
  <si>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</si>
  <si>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</si>
  <si>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</si>
  <si>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</si>
  <si>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</si>
  <si>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</si>
  <si>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</si>
  <si>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</si>
  <si>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</si>
  <si>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</si>
  <si>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</si>
  <si>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</si>
  <si>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</si>
  <si>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</si>
  <si>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</si>
  <si>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</si>
  <si>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</si>
  <si>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</si>
  <si>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</si>
  <si>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</si>
  <si>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</si>
  <si>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</si>
  <si>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</si>
  <si>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</si>
  <si>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</si>
  <si>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</si>
  <si>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</si>
  <si>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</si>
  <si>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</si>
  <si>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</si>
  <si>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</si>
  <si>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</si>
  <si>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</si>
  <si>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</si>
  <si>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</si>
  <si>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</si>
  <si>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</si>
  <si>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</si>
  <si>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</si>
  <si>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</si>
  <si>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</si>
  <si>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</si>
  <si>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</si>
  <si>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</si>
  <si>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</si>
  <si>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</si>
  <si>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</si>
  <si>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</si>
  <si>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</si>
  <si>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</si>
  <si>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</si>
  <si>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</si>
  <si>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</si>
  <si>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</si>
  <si>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</si>
  <si>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</si>
  <si>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</si>
  <si>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</si>
  <si>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</si>
  <si>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</si>
  <si>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</si>
  <si>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</si>
  <si>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</si>
  <si>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</si>
  <si>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</si>
  <si>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</si>
  <si>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</si>
  <si>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</si>
  <si>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</si>
  <si>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</si>
  <si>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</si>
  <si>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</si>
  <si>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</si>
  <si>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</si>
  <si>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</si>
  <si>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</si>
  <si>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</si>
  <si>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</si>
  <si>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</si>
  <si>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</si>
  <si>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</si>
  <si>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</si>
  <si>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</si>
  <si>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</si>
  <si>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</si>
  <si>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</si>
  <si>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</si>
  <si>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</si>
  <si>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</si>
  <si>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</si>
  <si>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</si>
  <si>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</si>
  <si>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</si>
  <si>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</si>
  <si>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</si>
  <si>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</si>
  <si>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</si>
  <si>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</si>
  <si>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</si>
  <si>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</si>
  <si>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</si>
  <si>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</si>
  <si>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</si>
  <si>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</si>
  <si>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</si>
  <si>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</si>
  <si>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</si>
  <si>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</si>
  <si>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</si>
  <si>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</si>
  <si>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</si>
  <si>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</si>
  <si>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</si>
  <si>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</si>
  <si>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</si>
  <si>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</si>
  <si>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</si>
  <si>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</si>
  <si>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</si>
  <si>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</si>
  <si>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</si>
  <si>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</si>
  <si>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</si>
  <si>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</si>
  <si>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</si>
  <si>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</si>
  <si>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</si>
  <si>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</si>
  <si>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</si>
  <si>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</si>
  <si>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</si>
  <si>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</si>
  <si>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</si>
  <si>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</si>
  <si>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</si>
  <si>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</si>
  <si>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</si>
  <si>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</si>
  <si>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</si>
  <si>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</si>
  <si>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</si>
  <si>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</si>
  <si>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</si>
  <si>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</si>
  <si>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</si>
  <si>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</si>
  <si>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</si>
  <si>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</si>
  <si>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</si>
  <si>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</si>
  <si>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</si>
  <si>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</si>
  <si>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</si>
  <si>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</si>
  <si>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</si>
  <si>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</si>
  <si>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</si>
  <si>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</si>
  <si>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</si>
  <si>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</si>
  <si>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</si>
  <si>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</si>
  <si>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</si>
  <si>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</si>
  <si>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</si>
  <si>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</si>
  <si>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</si>
  <si>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</si>
  <si>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</si>
  <si>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</si>
  <si>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</si>
  <si>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</si>
  <si>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</si>
  <si>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</si>
  <si>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</si>
  <si>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</si>
  <si>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</si>
  <si>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</si>
  <si>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</si>
  <si>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</si>
  <si>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</si>
  <si>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</si>
  <si>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</si>
  <si>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</si>
  <si>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</si>
  <si>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</si>
  <si>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</si>
  <si>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</si>
  <si>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</si>
  <si>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</si>
  <si>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</si>
  <si>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</si>
  <si>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</si>
  <si>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</si>
  <si>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</si>
  <si>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</si>
  <si>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</si>
  <si>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</si>
  <si>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</si>
  <si>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</si>
  <si>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</si>
  <si>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</si>
  <si>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</si>
  <si>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</si>
  <si>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</si>
  <si>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</si>
  <si>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</si>
  <si>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</si>
  <si>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</si>
  <si>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</si>
  <si>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</si>
  <si>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</si>
  <si>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</si>
  <si>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</si>
  <si>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</si>
  <si>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</si>
  <si>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</si>
  <si>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</si>
  <si>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</si>
  <si>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</si>
  <si>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</si>
  <si>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</si>
  <si>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</si>
  <si>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</si>
  <si>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</si>
  <si>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</si>
  <si>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</si>
  <si>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</si>
  <si>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</si>
  <si>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</si>
  <si>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</si>
  <si>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</si>
  <si>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</si>
  <si>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</si>
  <si>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</si>
  <si>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</si>
  <si>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</si>
  <si>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</si>
  <si>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</si>
  <si>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</si>
  <si>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</si>
  <si>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</si>
  <si>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</si>
  <si>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</si>
  <si>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</si>
  <si>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</si>
  <si>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</si>
  <si>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</si>
  <si>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</si>
  <si>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</si>
  <si>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</si>
  <si>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</si>
  <si>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</si>
  <si>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</si>
  <si>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</si>
  <si>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</si>
  <si>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</si>
  <si>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</si>
  <si>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</si>
  <si>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</si>
  <si>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</si>
  <si>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</si>
  <si>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</si>
  <si>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</si>
  <si>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</si>
  <si>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</si>
  <si>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</si>
  <si>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</si>
  <si>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</si>
  <si>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</si>
  <si>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</si>
  <si>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</si>
  <si>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</si>
  <si>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</si>
  <si>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</si>
  <si>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</si>
  <si>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</si>
  <si>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</si>
  <si>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</si>
  <si>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</si>
  <si>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</si>
  <si>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</si>
  <si>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</si>
  <si>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</si>
  <si>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</si>
  <si>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</si>
  <si>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</si>
  <si>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</si>
  <si>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</si>
  <si>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</si>
  <si>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</si>
  <si>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</si>
  <si>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</si>
  <si>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</si>
  <si>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</si>
  <si>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</si>
  <si>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</si>
  <si>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</si>
  <si>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</si>
  <si>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</si>
  <si>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</si>
  <si>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</si>
  <si>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</si>
  <si>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</si>
  <si>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</si>
  <si>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</si>
  <si>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</si>
  <si>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</si>
  <si>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</si>
  <si>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</si>
  <si>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</si>
  <si>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</si>
  <si>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</si>
  <si>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</si>
  <si>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</si>
  <si>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</si>
  <si>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</si>
  <si>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</si>
  <si>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</si>
  <si>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</si>
  <si>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</si>
  <si>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</si>
  <si>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</si>
  <si>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</si>
  <si>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</si>
  <si>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</si>
  <si>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</si>
  <si>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</si>
  <si>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</si>
  <si>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</si>
  <si>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</si>
  <si>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</si>
  <si>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</si>
  <si>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</si>
  <si>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</si>
  <si>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</si>
  <si>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</si>
  <si>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</si>
  <si>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</si>
  <si>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</si>
  <si>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</si>
  <si>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</si>
  <si>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</si>
  <si>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</si>
  <si>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</si>
  <si>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</si>
  <si>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</si>
  <si>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</si>
  <si>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</si>
  <si>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</si>
  <si>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</si>
  <si>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</si>
  <si>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</si>
  <si>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</si>
  <si>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</si>
  <si>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</si>
  <si>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</si>
  <si>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</si>
  <si>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</si>
  <si>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</si>
  <si>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</si>
  <si>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</si>
  <si>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</si>
  <si>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</si>
  <si>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</si>
  <si>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</si>
  <si>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</si>
  <si>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</si>
  <si>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</si>
  <si>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</si>
  <si>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</si>
  <si>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</si>
  <si>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</si>
  <si>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</si>
  <si>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</si>
  <si>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</si>
  <si>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</si>
  <si>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</si>
  <si>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</si>
  <si>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</si>
  <si>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</si>
  <si>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</si>
  <si>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</si>
  <si>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</si>
  <si>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</si>
  <si>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</si>
  <si>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</si>
  <si>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</si>
  <si>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</si>
  <si>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</si>
  <si>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</si>
  <si>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</si>
  <si>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</si>
  <si>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</si>
  <si>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</si>
  <si>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</si>
  <si>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</si>
  <si>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</si>
  <si>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</si>
  <si>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</si>
  <si>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</si>
  <si>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</si>
  <si>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</si>
  <si>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</si>
  <si>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</si>
  <si>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</si>
  <si>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</si>
  <si>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</si>
  <si>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</si>
  <si>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</si>
  <si>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</si>
  <si>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</si>
  <si>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</si>
  <si>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</si>
  <si>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</si>
  <si>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</si>
  <si>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</si>
  <si>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</si>
  <si>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</si>
  <si>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</si>
  <si>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</si>
  <si>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</si>
  <si>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</si>
  <si>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</si>
  <si>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</si>
  <si>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</si>
  <si>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</si>
  <si>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</si>
  <si>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</si>
  <si>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</si>
  <si>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</si>
  <si>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</si>
  <si>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</si>
  <si>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</si>
  <si>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</si>
  <si>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</si>
  <si>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</si>
  <si>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</si>
  <si>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</si>
  <si>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</si>
  <si>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</si>
  <si>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</si>
  <si>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</si>
  <si>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</si>
  <si>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</si>
  <si>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</si>
  <si>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</si>
  <si>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</si>
  <si>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</si>
  <si>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</si>
  <si>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</si>
  <si>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</si>
  <si>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</si>
  <si>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</si>
  <si>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</si>
  <si>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</si>
  <si>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</si>
  <si>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</si>
  <si>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</si>
  <si>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</si>
  <si>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</si>
  <si>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</si>
  <si>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</si>
  <si>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</si>
  <si>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</si>
  <si>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</si>
  <si>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</si>
  <si>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</si>
  <si>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</si>
  <si>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</si>
  <si>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</si>
  <si>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</si>
  <si>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</si>
  <si>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</si>
  <si>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</si>
  <si>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</si>
  <si>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</si>
  <si>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</si>
  <si>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</si>
  <si>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</si>
  <si>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</si>
  <si>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</si>
  <si>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</si>
  <si>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</si>
  <si>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</si>
  <si>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</si>
  <si>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</si>
  <si>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</si>
  <si>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</si>
  <si>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</si>
  <si>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</si>
  <si>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</si>
  <si>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</si>
  <si>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</si>
  <si>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</si>
  <si>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</si>
  <si>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</si>
  <si>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</si>
  <si>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</si>
  <si>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</si>
  <si>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</si>
  <si>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</si>
  <si>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</si>
  <si>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</si>
  <si>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</si>
  <si>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</si>
  <si>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</si>
  <si>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</si>
  <si>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</si>
  <si>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</si>
  <si>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</si>
  <si>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</si>
  <si>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</si>
  <si>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</si>
  <si>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</si>
  <si>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</si>
  <si>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</si>
  <si>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</si>
  <si>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</si>
  <si>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</si>
  <si>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</si>
  <si>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</si>
  <si>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</si>
  <si>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</si>
  <si>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</si>
  <si>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</si>
  <si>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</si>
  <si>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</si>
  <si>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</si>
  <si>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</si>
  <si>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</si>
  <si>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</si>
  <si>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</si>
  <si>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</si>
  <si>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</si>
  <si>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</si>
  <si>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</si>
  <si>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</si>
  <si>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</si>
  <si>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</si>
  <si>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</si>
  <si>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</si>
  <si>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</si>
  <si>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</si>
  <si>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</si>
  <si>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</si>
  <si>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</si>
  <si>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</si>
  <si>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</si>
  <si>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</si>
  <si>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</si>
  <si>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</si>
  <si>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</si>
  <si>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</si>
  <si>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</si>
  <si>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</si>
  <si>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</si>
  <si>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</si>
  <si>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</si>
  <si>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</si>
  <si>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</si>
  <si>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</si>
  <si>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</si>
  <si>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</si>
  <si>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</si>
  <si>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</si>
  <si>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</si>
  <si>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</si>
  <si>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</si>
  <si>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</si>
  <si>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</si>
  <si>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</si>
  <si>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</si>
  <si>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</si>
  <si>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</si>
  <si>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</si>
  <si>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</si>
  <si>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</si>
  <si>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</si>
  <si>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</si>
  <si>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</si>
  <si>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</si>
  <si>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</si>
  <si>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</si>
  <si>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</si>
  <si>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</si>
  <si>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</si>
  <si>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</si>
  <si>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</si>
  <si>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</si>
  <si>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</si>
  <si>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</si>
  <si>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</si>
  <si>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</si>
  <si>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</si>
  <si>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</si>
  <si>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</si>
  <si>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</si>
  <si>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</si>
  <si>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</si>
  <si>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</si>
  <si>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</si>
  <si>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</si>
  <si>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</si>
  <si>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</si>
  <si>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</si>
  <si>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</si>
  <si>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</si>
  <si>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</si>
  <si>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</si>
  <si>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</si>
  <si>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</si>
  <si>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</si>
  <si>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</si>
  <si>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</si>
  <si>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</si>
  <si>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</si>
  <si>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</si>
  <si>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</si>
  <si>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</si>
  <si>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</si>
  <si>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</si>
  <si>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</si>
  <si>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</si>
  <si>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</si>
  <si>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</si>
  <si>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</si>
  <si>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</si>
  <si>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</si>
  <si>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</si>
  <si>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</si>
  <si>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</si>
  <si>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</si>
  <si>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</si>
  <si>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</si>
  <si>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</si>
  <si>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</si>
  <si>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</si>
  <si>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</si>
  <si>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</si>
  <si>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</si>
  <si>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</si>
  <si>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</si>
  <si>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</si>
  <si>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</si>
  <si>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</si>
  <si>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</si>
  <si>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</si>
  <si>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</si>
  <si>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</si>
  <si>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</si>
  <si>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</si>
  <si>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</si>
  <si>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</si>
  <si>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</si>
  <si>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</si>
  <si>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</si>
  <si>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</si>
  <si>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</si>
  <si>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</si>
  <si>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</si>
  <si>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</si>
  <si>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</si>
  <si>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</si>
  <si>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</si>
  <si>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</si>
  <si>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</si>
  <si>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</si>
  <si>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</si>
  <si>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</si>
  <si>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</si>
  <si>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</si>
  <si>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</si>
  <si>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</si>
  <si>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</si>
  <si>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</si>
  <si>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</si>
  <si>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</si>
  <si>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</si>
  <si>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</si>
  <si>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</si>
  <si>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</si>
  <si>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</si>
  <si>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</si>
  <si>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</si>
  <si>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</si>
  <si>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</si>
  <si>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</si>
  <si>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</si>
  <si>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</si>
  <si>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</si>
  <si>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</si>
  <si>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</si>
  <si>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</si>
  <si>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</si>
  <si>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</si>
  <si>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</si>
  <si>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</si>
  <si>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</si>
  <si>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</si>
  <si>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</si>
  <si>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</si>
  <si>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</si>
  <si>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</si>
  <si>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</si>
  <si>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</si>
  <si>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</si>
  <si>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</si>
  <si>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</si>
  <si>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</si>
  <si>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</si>
  <si>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</si>
  <si>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</si>
  <si>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</si>
  <si>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</si>
  <si>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</si>
  <si>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</si>
  <si>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</si>
  <si>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</si>
  <si>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</si>
  <si>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</si>
  <si>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</si>
  <si>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</si>
  <si>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</si>
  <si>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</si>
  <si>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</si>
  <si>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</si>
  <si>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</si>
  <si>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</si>
  <si>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</si>
  <si>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</si>
  <si>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</si>
  <si>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</si>
  <si>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</si>
  <si>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</si>
  <si>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</si>
  <si>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</si>
  <si>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</si>
  <si>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</si>
  <si>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</si>
  <si>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</si>
  <si>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</si>
  <si>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</si>
  <si>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</si>
  <si>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</si>
  <si>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</si>
  <si>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</si>
  <si>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</si>
  <si>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</si>
  <si>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</si>
  <si>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</si>
  <si>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</si>
  <si>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</si>
  <si>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</si>
  <si>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</si>
  <si>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</si>
  <si>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</si>
  <si>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</si>
  <si>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</si>
  <si>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</si>
  <si>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</si>
  <si>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</si>
  <si>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</si>
  <si>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</si>
  <si>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</si>
  <si>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</si>
  <si>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</si>
  <si>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</si>
  <si>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</si>
  <si>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</si>
  <si>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</si>
  <si>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</si>
  <si>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</si>
  <si>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</si>
  <si>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</si>
  <si>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</si>
  <si>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</si>
  <si>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</si>
  <si>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</si>
  <si>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</si>
  <si>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</si>
  <si>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</si>
  <si>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</si>
  <si>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</si>
  <si>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</si>
  <si>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</si>
  <si>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</si>
  <si>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</si>
  <si>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</si>
  <si>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</si>
  <si>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</si>
  <si>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</si>
  <si>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</si>
  <si>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</si>
  <si>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</si>
  <si>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</si>
  <si>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</si>
  <si>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</si>
  <si>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</si>
  <si>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</si>
  <si>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</si>
  <si>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</si>
  <si>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</si>
  <si>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</si>
  <si>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</si>
  <si>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</si>
  <si>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</si>
  <si>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</si>
  <si>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</si>
  <si>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</si>
  <si>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</si>
  <si>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</si>
  <si>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</si>
  <si>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</si>
  <si>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</si>
  <si>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</si>
  <si>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</si>
  <si>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</si>
  <si>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</si>
  <si>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</si>
  <si>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</si>
  <si>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</si>
  <si>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</si>
  <si>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</si>
  <si>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</si>
  <si>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</si>
  <si>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</si>
  <si>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</si>
  <si>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</si>
  <si>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</si>
  <si>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</si>
  <si>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</si>
  <si>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</si>
  <si>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</si>
  <si>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</si>
  <si>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</si>
  <si>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</si>
  <si>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</si>
  <si>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</si>
  <si>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</si>
  <si>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</si>
  <si>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</si>
  <si>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</si>
  <si>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</si>
  <si>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</si>
  <si>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</si>
  <si>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</si>
  <si>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</si>
  <si>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</si>
  <si>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</si>
  <si>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</si>
  <si>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</si>
  <si>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</si>
  <si>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</si>
  <si>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</si>
  <si>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</si>
  <si>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</si>
  <si>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</si>
  <si>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</si>
  <si>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</si>
  <si>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</si>
  <si>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</si>
  <si>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</si>
  <si>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</si>
  <si>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</si>
  <si>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</si>
  <si>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</si>
  <si>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</si>
  <si>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</si>
  <si>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</si>
  <si>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</si>
  <si>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</si>
  <si>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</si>
  <si>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</si>
  <si>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</si>
  <si>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</si>
  <si>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</si>
  <si>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</si>
  <si>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</si>
  <si>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</si>
  <si>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</si>
  <si>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</si>
  <si>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</si>
  <si>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</si>
  <si>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</si>
  <si>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</si>
  <si>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</si>
  <si>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</si>
  <si>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</si>
  <si>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</si>
  <si>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</si>
  <si>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</si>
  <si>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</si>
  <si>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</si>
  <si>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</si>
  <si>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</si>
  <si>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</si>
  <si>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</si>
  <si>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</si>
  <si>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</si>
  <si>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</si>
  <si>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</si>
  <si>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</si>
  <si>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</si>
  <si>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</si>
  <si>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</si>
  <si>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</si>
  <si>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</si>
  <si>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</si>
  <si>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</si>
  <si>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</si>
  <si>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</si>
  <si>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</si>
  <si>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</si>
  <si>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</si>
  <si>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</si>
  <si>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</si>
  <si>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</si>
  <si>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</si>
  <si>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</si>
  <si>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</si>
  <si>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</si>
  <si>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</si>
  <si>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</si>
  <si>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</si>
  <si>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</si>
  <si>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</si>
  <si>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</si>
  <si>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</si>
  <si>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</si>
  <si>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</si>
  <si>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</si>
  <si>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</si>
  <si>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</si>
  <si>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</si>
  <si>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</si>
  <si>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</si>
  <si>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</si>
  <si>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</si>
  <si>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</si>
  <si>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</si>
  <si>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</si>
  <si>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</si>
  <si>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</si>
  <si>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</si>
  <si>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</si>
  <si>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</si>
  <si>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</si>
  <si>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</si>
  <si>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</si>
  <si>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</si>
  <si>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</si>
  <si>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</si>
  <si>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</si>
  <si>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</si>
  <si>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</si>
  <si>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</si>
  <si>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</si>
  <si>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</si>
  <si>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</si>
  <si>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</si>
  <si>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</si>
  <si>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</si>
  <si>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</si>
  <si>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</si>
  <si>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</si>
  <si>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</si>
  <si>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</si>
  <si>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</si>
  <si>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</si>
  <si>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</si>
  <si>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</si>
  <si>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</si>
  <si>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</si>
  <si>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</si>
  <si>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</si>
  <si>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</si>
  <si>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</si>
  <si>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</si>
  <si>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</si>
  <si>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</si>
  <si>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</si>
  <si>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</si>
  <si>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</si>
  <si>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</si>
  <si>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</si>
  <si>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</si>
  <si>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</si>
  <si>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</si>
  <si>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</si>
  <si>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</si>
  <si>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</si>
  <si>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</si>
  <si>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</si>
  <si>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</si>
  <si>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</si>
  <si>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</si>
  <si>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</si>
  <si>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</si>
  <si>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</si>
  <si>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</si>
  <si>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</si>
  <si>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</si>
  <si>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</si>
  <si>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</si>
  <si>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</si>
  <si>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</si>
  <si>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</si>
  <si>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</si>
  <si>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</si>
  <si>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</si>
  <si>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</si>
  <si>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</si>
  <si>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</si>
  <si>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</si>
  <si>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</si>
  <si>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</si>
  <si>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</si>
  <si>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</si>
  <si>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</si>
  <si>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</si>
  <si>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</si>
  <si>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</si>
  <si>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</si>
  <si>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</si>
  <si>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</si>
  <si>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</si>
  <si>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</si>
  <si>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</si>
  <si>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</si>
  <si>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</si>
  <si>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</si>
  <si>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</si>
  <si>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</si>
  <si>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</si>
  <si>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</si>
  <si>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</si>
  <si>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</si>
  <si>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</si>
  <si>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</si>
  <si>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</si>
  <si>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</si>
  <si>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</si>
  <si>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</si>
  <si>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</si>
  <si>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</si>
  <si>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</si>
  <si>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</si>
  <si>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</si>
  <si>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</si>
  <si>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</si>
  <si>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</si>
  <si>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</si>
  <si>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</si>
  <si>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</si>
  <si>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</si>
  <si>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</si>
  <si>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</si>
  <si>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</si>
  <si>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</si>
  <si>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</si>
  <si>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</si>
  <si>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</si>
  <si>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</si>
  <si>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</si>
  <si>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</si>
  <si>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</si>
  <si>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</si>
  <si>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</si>
  <si>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</si>
  <si>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</si>
  <si>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</si>
  <si>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</si>
  <si>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</si>
  <si>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</si>
  <si>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</si>
  <si>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</si>
  <si>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</si>
  <si>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</si>
  <si>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</si>
  <si>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</si>
  <si>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</si>
  <si>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</si>
  <si>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</si>
  <si>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</si>
  <si>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</si>
  <si>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</si>
  <si>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</si>
  <si>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</si>
  <si>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</si>
  <si>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</si>
  <si>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</si>
  <si>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</si>
  <si>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</si>
  <si>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</si>
  <si>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</si>
  <si>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</si>
  <si>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</si>
  <si>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</si>
  <si>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</si>
  <si>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</si>
  <si>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</si>
  <si>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</si>
  <si>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</si>
  <si>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</si>
  <si>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</si>
  <si>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</si>
  <si>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</si>
  <si>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</si>
  <si>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</si>
  <si>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</si>
  <si>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</si>
  <si>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</si>
  <si>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</si>
  <si>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</si>
  <si>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</si>
  <si>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</si>
  <si>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</si>
  <si>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</si>
  <si>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</si>
  <si>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</si>
  <si>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</si>
  <si>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</si>
  <si>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</si>
  <si>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</si>
  <si>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</si>
  <si>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</si>
  <si>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</si>
  <si>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</si>
  <si>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</si>
  <si>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</si>
  <si>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</si>
  <si>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</si>
  <si>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</si>
  <si>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</si>
  <si>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</si>
  <si>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</si>
  <si>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</si>
  <si>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</si>
  <si>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</si>
  <si>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</si>
  <si>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</si>
  <si>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</si>
  <si>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</si>
  <si>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</si>
  <si>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</si>
  <si>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</si>
  <si>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</si>
  <si>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</si>
  <si>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</si>
  <si>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</si>
  <si>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</si>
  <si>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</si>
  <si>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</si>
  <si>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</si>
  <si>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</si>
  <si>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</si>
  <si>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</si>
  <si>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</si>
  <si>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</si>
  <si>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</si>
  <si>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</si>
  <si>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</si>
  <si>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</si>
  <si>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</si>
  <si>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</si>
  <si>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</si>
  <si>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</si>
  <si>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</si>
  <si>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</si>
  <si>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</si>
  <si>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</si>
  <si>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</si>
  <si>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</si>
  <si>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</si>
  <si>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</si>
  <si>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</si>
  <si>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</si>
  <si>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</si>
  <si>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</si>
  <si>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</si>
  <si>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</si>
  <si>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</si>
  <si>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</si>
  <si>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</si>
  <si>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</si>
  <si>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</si>
  <si>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</si>
  <si>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</si>
  <si>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</si>
  <si>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</si>
  <si>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</si>
  <si>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</si>
  <si>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</si>
  <si>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</si>
  <si>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</si>
  <si>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</si>
  <si>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</si>
  <si>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</si>
  <si>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</si>
  <si>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</si>
  <si>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</si>
  <si>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</si>
  <si>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</si>
  <si>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</si>
  <si>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</si>
  <si>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</si>
  <si>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</si>
  <si>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</si>
  <si>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</si>
  <si>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</si>
  <si>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</si>
  <si>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</si>
  <si>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</si>
  <si>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</si>
  <si>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</si>
  <si>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</si>
  <si>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</si>
  <si>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</si>
  <si>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</si>
  <si>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</si>
  <si>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</si>
  <si>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</si>
  <si>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</si>
  <si>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</si>
  <si>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</si>
  <si>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</si>
  <si>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</si>
  <si>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</si>
  <si>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</si>
  <si>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</si>
  <si>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</si>
  <si>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</si>
  <si>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</si>
  <si>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</si>
  <si>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</si>
  <si>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</si>
  <si>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</si>
  <si>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</si>
  <si>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</si>
  <si>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</si>
  <si>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</si>
  <si>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</si>
  <si>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</si>
  <si>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</si>
  <si>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</si>
  <si>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</si>
  <si>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</si>
  <si>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</si>
  <si>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</si>
  <si>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</si>
  <si>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</si>
  <si>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</si>
  <si>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</si>
  <si>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</si>
  <si>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</si>
  <si>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</si>
  <si>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</si>
  <si>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</si>
  <si>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</si>
  <si>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</si>
  <si>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</si>
  <si>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</si>
  <si>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</si>
  <si>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</si>
  <si>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</si>
  <si>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</si>
  <si>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</si>
  <si>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</si>
  <si>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</si>
  <si>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</si>
  <si>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</si>
  <si>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</si>
  <si>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</si>
  <si>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</si>
  <si>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</si>
  <si>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</si>
  <si>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</si>
  <si>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</si>
  <si>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</si>
  <si>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</si>
  <si>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</si>
  <si>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</si>
  <si>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</si>
  <si>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</si>
  <si>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</si>
  <si>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</si>
  <si>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</si>
  <si>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</si>
  <si>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</si>
  <si>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</si>
  <si>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</si>
  <si>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</si>
  <si>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</si>
  <si>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</si>
  <si>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</si>
  <si>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</si>
  <si>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</si>
  <si>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</si>
  <si>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</si>
  <si>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</si>
  <si>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</si>
  <si>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</si>
  <si>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</si>
  <si>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</si>
  <si>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</si>
  <si>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</si>
  <si>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</si>
  <si>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</si>
  <si>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</si>
  <si>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</si>
  <si>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</si>
  <si>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</si>
  <si>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</si>
  <si>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</si>
  <si>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</si>
  <si>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</si>
  <si>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</si>
  <si>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</si>
  <si>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</si>
  <si>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</si>
  <si>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</si>
  <si>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</si>
  <si>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</si>
  <si>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</si>
  <si>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</si>
  <si>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</si>
  <si>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</si>
  <si>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</si>
  <si>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</si>
  <si>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</si>
  <si>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</si>
  <si>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</si>
  <si>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</si>
  <si>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</si>
  <si>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</si>
  <si>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</si>
  <si>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</si>
  <si>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</si>
  <si>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</si>
  <si>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</si>
  <si>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</si>
  <si>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</si>
  <si>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</si>
  <si>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</si>
  <si>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</si>
  <si>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</si>
  <si>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</si>
  <si>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</si>
  <si>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</si>
  <si>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</si>
  <si>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</si>
  <si>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</si>
  <si>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</si>
  <si>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</si>
  <si>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</si>
  <si>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</si>
  <si>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</si>
  <si>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</si>
  <si>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</si>
  <si>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</si>
  <si>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</si>
  <si>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</si>
  <si>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</si>
  <si>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</si>
  <si>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</si>
  <si>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</si>
  <si>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</si>
  <si>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</si>
  <si>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</si>
  <si>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</si>
  <si>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</si>
  <si>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</si>
  <si>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</si>
  <si>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</si>
  <si>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</si>
  <si>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</si>
  <si>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</si>
  <si>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</si>
  <si>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</si>
  <si>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</si>
  <si>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</si>
  <si>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</si>
  <si>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</si>
  <si>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</si>
  <si>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</si>
  <si>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</si>
  <si>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</si>
  <si>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</si>
  <si>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</si>
  <si>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</si>
  <si>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</si>
  <si>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</si>
  <si>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</si>
  <si>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</si>
  <si>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</si>
  <si>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</si>
  <si>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</si>
  <si>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</si>
  <si>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</si>
  <si>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</si>
  <si>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</si>
  <si>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</si>
  <si>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</si>
  <si>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</si>
  <si>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</si>
  <si>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</si>
  <si>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</si>
  <si>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</si>
  <si>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</si>
  <si>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</si>
  <si>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</si>
  <si>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</si>
  <si>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</si>
  <si>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</si>
  <si>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</si>
  <si>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</si>
  <si>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</si>
  <si>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</si>
  <si>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</si>
  <si>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</si>
  <si>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</si>
  <si>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</si>
  <si>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</si>
  <si>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</si>
  <si>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</si>
  <si>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</si>
  <si>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</si>
  <si>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</si>
  <si>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</si>
  <si>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</si>
  <si>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</si>
  <si>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</si>
  <si>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</si>
  <si>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</si>
  <si>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</si>
  <si>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</si>
  <si>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</si>
  <si>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</si>
  <si>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</si>
  <si>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</si>
  <si>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</si>
  <si>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</si>
  <si>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</si>
  <si>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</si>
  <si>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</si>
  <si>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</si>
  <si>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</si>
  <si>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</si>
  <si>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</si>
  <si>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</si>
  <si>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</si>
  <si>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</si>
  <si>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</si>
  <si>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</si>
  <si>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</si>
  <si>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</si>
  <si>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</si>
  <si>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</si>
  <si>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</si>
  <si>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</si>
  <si>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</si>
  <si>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</si>
  <si>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</si>
  <si>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</si>
  <si>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</si>
  <si>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</si>
  <si>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</si>
  <si>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</si>
  <si>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</si>
  <si>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</si>
  <si>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</si>
  <si>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</si>
  <si>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</si>
  <si>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</si>
  <si>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</si>
  <si>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</si>
  <si>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</si>
  <si>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</si>
  <si>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</si>
  <si>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</si>
  <si>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</si>
  <si>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</si>
  <si>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</si>
  <si>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</si>
  <si>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</si>
  <si>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</si>
  <si>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</si>
  <si>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</si>
  <si>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</si>
  <si>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</si>
  <si>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</si>
  <si>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</si>
  <si>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</si>
  <si>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</si>
  <si>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</si>
  <si>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</si>
  <si>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</si>
  <si>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</si>
  <si>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</si>
  <si>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</si>
  <si>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</si>
  <si>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</si>
  <si>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</si>
  <si>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</si>
  <si>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</si>
  <si>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</si>
  <si>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</si>
  <si>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</si>
  <si>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</si>
  <si>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</si>
  <si>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</si>
  <si>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</si>
  <si>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</si>
  <si>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</si>
  <si>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</si>
  <si>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</si>
  <si>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</si>
  <si>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</si>
  <si>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</si>
  <si>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</si>
  <si>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</si>
  <si>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</si>
  <si>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</si>
  <si>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</si>
  <si>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</si>
  <si>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</si>
  <si>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</si>
  <si>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</si>
  <si>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</si>
  <si>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</si>
  <si>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</si>
  <si>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</si>
  <si>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</si>
  <si>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</si>
  <si>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</si>
  <si>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</si>
  <si>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</si>
  <si>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</si>
  <si>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</si>
  <si>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</si>
  <si>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</si>
  <si>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</si>
  <si>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</si>
  <si>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</si>
  <si>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</si>
  <si>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</si>
  <si>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</si>
  <si>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</si>
  <si>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</si>
  <si>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</si>
  <si>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</si>
  <si>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</si>
  <si>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</si>
  <si>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</si>
  <si>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</si>
  <si>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</si>
  <si>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</si>
  <si>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</si>
  <si>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</si>
  <si>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</si>
  <si>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</si>
  <si>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</si>
  <si>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</si>
  <si>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</si>
  <si>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</si>
  <si>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</si>
  <si>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</si>
  <si>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</si>
  <si>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</si>
  <si>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</si>
  <si>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</si>
  <si>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</si>
  <si>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</si>
  <si>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</si>
  <si>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</si>
  <si>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</si>
  <si>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</si>
  <si>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</si>
  <si>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</si>
  <si>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</si>
  <si>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</si>
  <si>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</si>
  <si>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</si>
  <si>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</si>
  <si>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</si>
  <si>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</si>
  <si>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</si>
  <si>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</si>
  <si>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</si>
  <si>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</si>
  <si>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</si>
  <si>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</si>
  <si>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</si>
  <si>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</si>
  <si>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</si>
  <si>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</si>
  <si>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</si>
  <si>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</si>
  <si>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</si>
  <si>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</si>
  <si>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</si>
  <si>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</si>
  <si>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</si>
  <si>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</si>
  <si>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</si>
  <si>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</si>
  <si>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</si>
  <si>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</si>
  <si>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</si>
  <si>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</si>
  <si>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</si>
  <si>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</si>
  <si>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</si>
  <si>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</si>
  <si>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</si>
  <si>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</si>
  <si>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</si>
  <si>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</si>
  <si>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</si>
  <si>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</si>
  <si>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</si>
  <si>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</si>
  <si>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</si>
  <si>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</si>
  <si>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</si>
  <si>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</si>
  <si>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</si>
  <si>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</si>
  <si>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</si>
  <si>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</si>
  <si>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</si>
  <si>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</si>
  <si>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</si>
  <si>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</si>
  <si>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</si>
  <si>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</si>
  <si>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</si>
  <si>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</si>
  <si>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</si>
  <si>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</si>
  <si>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</si>
  <si>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</si>
  <si>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</si>
  <si>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</si>
  <si>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</si>
  <si>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</si>
  <si>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</si>
  <si>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</si>
  <si>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</si>
  <si>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</si>
  <si>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</si>
  <si>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</si>
  <si>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</si>
  <si>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</si>
  <si>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</si>
  <si>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</si>
  <si>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</si>
  <si>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</si>
  <si>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</si>
  <si>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</si>
  <si>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</si>
  <si>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</si>
  <si>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</si>
  <si>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</si>
  <si>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</si>
  <si>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</si>
  <si>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</si>
  <si>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</si>
  <si>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</si>
  <si>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</si>
  <si>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</si>
  <si>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</si>
  <si>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</si>
  <si>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</si>
  <si>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</si>
  <si>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</si>
  <si>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</si>
  <si>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</si>
  <si>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</si>
  <si>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</si>
  <si>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</si>
  <si>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</si>
  <si>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</si>
  <si>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</si>
  <si>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</si>
  <si>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</si>
  <si>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</si>
  <si>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</si>
  <si>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</si>
  <si>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</si>
  <si>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</si>
  <si>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</si>
  <si>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</si>
  <si>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</si>
  <si>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</si>
  <si>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</si>
  <si>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</si>
  <si>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</si>
  <si>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</si>
  <si>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</si>
  <si>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</si>
  <si>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</si>
  <si>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</si>
  <si>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</si>
  <si>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</si>
  <si>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</si>
  <si>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</si>
  <si>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</si>
  <si>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</si>
  <si>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</si>
  <si>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</si>
  <si>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</si>
  <si>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</si>
  <si>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</si>
  <si>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</si>
  <si>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</si>
  <si>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</si>
  <si>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</si>
  <si>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</si>
  <si>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</si>
  <si>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</si>
  <si>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</si>
  <si>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</si>
  <si>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</si>
  <si>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</si>
  <si>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</si>
  <si>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</si>
  <si>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</si>
  <si>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</si>
  <si>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</si>
  <si>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</si>
  <si>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</si>
  <si>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</si>
  <si>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</si>
  <si>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</si>
  <si>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</si>
  <si>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</si>
  <si>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</si>
  <si>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</si>
  <si>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</si>
  <si>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</si>
  <si>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</si>
  <si>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</si>
  <si>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</si>
  <si>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</si>
  <si>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</si>
  <si>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</si>
  <si>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</si>
  <si>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</si>
  <si>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</si>
  <si>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</si>
  <si>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</si>
  <si>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</si>
  <si>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</si>
  <si>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</si>
  <si>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</si>
  <si>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</si>
  <si>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</si>
  <si>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</si>
  <si>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</si>
  <si>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</si>
  <si>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</si>
  <si>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</si>
  <si>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</si>
  <si>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</si>
  <si>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</si>
  <si>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</si>
  <si>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</si>
  <si>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</si>
  <si>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</si>
  <si>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</si>
  <si>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</si>
  <si>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</si>
  <si>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</si>
  <si>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</si>
  <si>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</si>
  <si>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</si>
  <si>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</si>
  <si>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</si>
  <si>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</si>
  <si>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</si>
  <si>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</si>
  <si>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</si>
  <si>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</si>
  <si>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</si>
  <si>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</si>
  <si>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</si>
  <si>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</si>
  <si>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</si>
  <si>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</si>
  <si>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</si>
  <si>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</si>
  <si>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</si>
  <si>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</si>
  <si>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</si>
  <si>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</si>
  <si>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</si>
  <si>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</si>
  <si>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</si>
  <si>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</si>
  <si>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</si>
  <si>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</si>
  <si>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</si>
  <si>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</si>
  <si>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</si>
  <si>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</si>
  <si>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</si>
  <si>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</si>
  <si>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</si>
  <si>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</si>
  <si>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</si>
  <si>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</si>
  <si>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</si>
  <si>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</si>
  <si>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</si>
  <si>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</si>
  <si>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</si>
  <si>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</si>
  <si>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</si>
  <si>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</si>
  <si>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</si>
  <si>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</si>
  <si>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</si>
  <si>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</si>
  <si>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</si>
  <si>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</si>
  <si>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</si>
  <si>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</si>
  <si>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</si>
  <si>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</si>
  <si>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</si>
  <si>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</si>
  <si>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</si>
  <si>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</si>
  <si>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</si>
  <si>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</si>
  <si>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</si>
  <si>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</si>
  <si>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</si>
  <si>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</si>
  <si>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</si>
  <si>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</si>
  <si>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</si>
  <si>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</si>
  <si>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</si>
  <si>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</si>
  <si>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</si>
  <si>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</si>
  <si>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</si>
  <si>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</si>
  <si>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</si>
  <si>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</si>
  <si>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</si>
  <si>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</si>
  <si>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</si>
  <si>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</si>
  <si>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</si>
  <si>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</si>
  <si>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</si>
  <si>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</si>
  <si>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</si>
  <si>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</si>
  <si>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</si>
  <si>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</si>
  <si>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</si>
  <si>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</si>
  <si>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</si>
  <si>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</si>
  <si>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</si>
  <si>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</si>
  <si>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</si>
  <si>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</si>
  <si>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</si>
  <si>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</si>
  <si>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</si>
  <si>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</si>
  <si>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</si>
  <si>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</si>
  <si>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</si>
  <si>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</si>
  <si>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</si>
  <si>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</si>
  <si>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</si>
  <si>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</si>
  <si>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</si>
  <si>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</si>
  <si>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</si>
  <si>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</si>
  <si>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</si>
  <si>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</si>
  <si>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</si>
  <si>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</si>
  <si>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</si>
  <si>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</si>
  <si>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</si>
  <si>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</si>
  <si>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</si>
  <si>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</si>
  <si>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</si>
  <si>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</si>
  <si>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</si>
  <si>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</si>
  <si>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</si>
  <si>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</si>
  <si>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</si>
  <si>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</si>
  <si>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</si>
  <si>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</si>
  <si>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</si>
  <si>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</si>
  <si>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</si>
  <si>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</si>
  <si>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</si>
  <si>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</si>
  <si>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</si>
  <si>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</si>
  <si>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</si>
  <si>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</si>
  <si>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</si>
  <si>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</si>
  <si>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</si>
  <si>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</si>
  <si>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</si>
  <si>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</si>
  <si>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</si>
  <si>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</si>
  <si>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</si>
  <si>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</si>
  <si>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</si>
  <si>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</si>
  <si>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</si>
  <si>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</si>
  <si>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</si>
  <si>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</si>
  <si>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</si>
  <si>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</si>
  <si>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</si>
  <si>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</si>
  <si>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</si>
  <si>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</si>
  <si>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</si>
  <si>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</si>
  <si>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</si>
  <si>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</si>
  <si>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</si>
  <si>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</si>
  <si>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</si>
  <si>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</si>
  <si>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</si>
  <si>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</si>
  <si>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</si>
  <si>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</si>
  <si>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</si>
  <si>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</si>
  <si>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</si>
  <si>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</si>
  <si>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</si>
  <si>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</si>
  <si>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</si>
  <si>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</si>
  <si>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</si>
  <si>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</si>
  <si>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</si>
  <si>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</si>
  <si>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</si>
  <si>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</si>
  <si>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</si>
  <si>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</si>
  <si>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</si>
  <si>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</si>
  <si>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</si>
  <si>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</si>
  <si>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</si>
  <si>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</si>
  <si>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</si>
  <si>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</si>
  <si>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</si>
  <si>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</si>
  <si>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</si>
  <si>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</si>
  <si>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</si>
  <si>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</si>
  <si>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</si>
  <si>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</si>
  <si>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</si>
  <si>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</si>
  <si>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</si>
  <si>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</si>
  <si>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</si>
  <si>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</si>
  <si>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</si>
  <si>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</si>
  <si>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</si>
  <si>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</si>
  <si>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</si>
  <si>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</si>
  <si>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</si>
  <si>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</si>
  <si>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</si>
  <si>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</si>
  <si>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</si>
  <si>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</si>
  <si>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</si>
  <si>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</si>
  <si>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</si>
  <si>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</si>
  <si>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</si>
  <si>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</si>
  <si>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</si>
  <si>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</si>
  <si>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</si>
  <si>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</si>
  <si>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</si>
  <si>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</si>
  <si>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</si>
  <si>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</si>
  <si>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</si>
  <si>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</si>
  <si>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</si>
  <si>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</si>
  <si>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</si>
  <si>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</si>
  <si>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</si>
  <si>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</si>
  <si>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</si>
  <si>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</si>
  <si>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</si>
  <si>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</si>
  <si>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</si>
  <si>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</si>
  <si>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</si>
  <si>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</si>
  <si>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</si>
  <si>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</si>
  <si>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</si>
  <si>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</si>
  <si>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</si>
  <si>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</si>
  <si>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</si>
  <si>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</si>
  <si>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</si>
  <si>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</si>
  <si>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</si>
  <si>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</si>
  <si>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</si>
  <si>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</si>
  <si>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</si>
  <si>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</si>
  <si>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</si>
  <si>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</si>
  <si>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</si>
  <si>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</si>
  <si>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</si>
  <si>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</si>
  <si>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</si>
  <si>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</si>
  <si>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</si>
  <si>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</si>
  <si>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</si>
  <si>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</si>
  <si>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</si>
  <si>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</si>
  <si>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</si>
  <si>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</si>
  <si>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</si>
  <si>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</si>
  <si>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</si>
  <si>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</si>
  <si>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</si>
  <si>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</si>
  <si>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</si>
  <si>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</si>
  <si>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</si>
  <si>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</si>
  <si>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</si>
  <si>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</si>
  <si>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</si>
  <si>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</si>
  <si>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</si>
  <si>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</si>
  <si>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</si>
  <si>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</si>
  <si>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</si>
  <si>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</si>
  <si>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</si>
  <si>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</si>
  <si>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</si>
  <si>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</si>
  <si>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</si>
  <si>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</si>
  <si>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</si>
  <si>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</si>
  <si>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</si>
  <si>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</si>
  <si>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</si>
  <si>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</si>
  <si>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</si>
  <si>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</si>
  <si>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</si>
  <si>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</si>
  <si>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</si>
  <si>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</si>
  <si>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</si>
  <si>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</si>
  <si>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</si>
  <si>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</si>
  <si>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</si>
  <si>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</si>
  <si>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</si>
  <si>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</si>
  <si>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</si>
  <si>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</si>
  <si>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</si>
  <si>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</si>
  <si>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</si>
  <si>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</si>
  <si>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</si>
  <si>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</si>
  <si>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</si>
  <si>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</si>
  <si>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</si>
  <si>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</si>
  <si>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</si>
  <si>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</si>
  <si>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</si>
  <si>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</si>
  <si>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</si>
  <si>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</si>
  <si>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</si>
  <si>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</si>
  <si>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</si>
  <si>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</si>
  <si>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</si>
  <si>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</si>
  <si>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</si>
  <si>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</si>
  <si>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</si>
  <si>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</si>
  <si>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</si>
  <si>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</si>
  <si>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</si>
  <si>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</si>
  <si>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</si>
  <si>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</si>
  <si>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</si>
  <si>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</si>
  <si>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</si>
  <si>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</si>
  <si>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</si>
  <si>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</si>
  <si>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</si>
  <si>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</si>
  <si>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</si>
  <si>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</si>
  <si>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</si>
  <si>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</si>
  <si>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</si>
  <si>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</si>
  <si>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</si>
  <si>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</si>
  <si>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</si>
  <si>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</si>
  <si>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</si>
  <si>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</si>
  <si>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</si>
  <si>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</si>
  <si>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</si>
  <si>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</si>
  <si>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</si>
  <si>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</si>
  <si>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</si>
  <si>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</si>
  <si>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</si>
  <si>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</si>
  <si>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</si>
  <si>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</si>
  <si>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</si>
  <si>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</si>
  <si>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</si>
  <si>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</si>
  <si>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</si>
  <si>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</si>
  <si>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</si>
  <si>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</si>
  <si>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</si>
  <si>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</si>
  <si>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</si>
  <si>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</si>
  <si>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</si>
  <si>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</si>
  <si>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</si>
  <si>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</si>
  <si>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</si>
  <si>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</si>
  <si>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</si>
  <si>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</si>
  <si>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</si>
  <si>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</si>
  <si>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</si>
  <si>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</si>
  <si>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</si>
  <si>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</si>
  <si>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</si>
  <si>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</si>
  <si>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</si>
  <si>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</si>
  <si>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</si>
  <si>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</si>
  <si>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</si>
  <si>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</si>
  <si>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</si>
  <si>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</si>
  <si>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</si>
  <si>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</si>
  <si>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</si>
  <si>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</si>
  <si>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</si>
  <si>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</si>
  <si>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</si>
  <si>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</si>
  <si>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</si>
  <si>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</si>
  <si>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</si>
  <si>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</si>
  <si>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</si>
  <si>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</si>
  <si>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</si>
  <si>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</si>
  <si>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</si>
  <si>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</si>
  <si>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</si>
  <si>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</si>
  <si>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</si>
  <si>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</si>
  <si>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</si>
  <si>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</si>
  <si>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</si>
  <si>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</si>
  <si>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</si>
  <si>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</si>
  <si>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</si>
  <si>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</si>
  <si>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</si>
  <si>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</si>
  <si>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</si>
  <si>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</si>
  <si>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</si>
  <si>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</si>
  <si>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</si>
  <si>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</si>
  <si>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</si>
  <si>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</si>
  <si>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</si>
  <si>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</si>
  <si>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</si>
  <si>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</si>
  <si>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</si>
  <si>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</si>
  <si>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</si>
  <si>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</si>
  <si>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</si>
  <si>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</si>
  <si>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</si>
  <si>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</si>
  <si>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</si>
  <si>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</si>
  <si>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</si>
  <si>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</si>
  <si>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</si>
  <si>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</si>
  <si>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</si>
  <si>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</si>
  <si>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</si>
  <si>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</si>
  <si>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</si>
  <si>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</si>
  <si>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</si>
  <si>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</si>
  <si>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</si>
  <si>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</si>
  <si>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</si>
  <si>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</si>
  <si>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</si>
  <si>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</si>
  <si>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</si>
  <si>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</si>
  <si>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</si>
  <si>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</si>
  <si>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</si>
  <si>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</si>
  <si>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</si>
  <si>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</si>
  <si>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</si>
  <si>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</si>
  <si>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</si>
  <si>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</si>
  <si>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</si>
  <si>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</si>
  <si>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</si>
  <si>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</si>
  <si>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</si>
  <si>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</si>
  <si>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</si>
  <si>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</si>
  <si>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</si>
  <si>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</si>
  <si>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</si>
  <si>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</si>
  <si>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</si>
  <si>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</si>
  <si>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</si>
  <si>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</si>
  <si>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</si>
  <si>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</si>
  <si>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</si>
  <si>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</si>
  <si>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</si>
  <si>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</si>
  <si>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</si>
  <si>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</si>
  <si>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</si>
  <si>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</si>
  <si>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</si>
  <si>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</si>
  <si>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</si>
  <si>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</si>
  <si>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</si>
  <si>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</si>
  <si>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</si>
  <si>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</si>
  <si>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</si>
  <si>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</si>
  <si>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</si>
  <si>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</si>
  <si>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</si>
  <si>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</si>
  <si>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</si>
  <si>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</si>
  <si>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</si>
  <si>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</si>
  <si>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</si>
  <si>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</si>
  <si>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</si>
  <si>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</si>
  <si>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</si>
  <si>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</si>
  <si>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</si>
  <si>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</si>
  <si>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</si>
  <si>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</si>
  <si>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</si>
  <si>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</si>
  <si>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</si>
  <si>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</si>
  <si>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</si>
  <si>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</si>
  <si>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</si>
  <si>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</si>
  <si>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</si>
  <si>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</si>
  <si>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</si>
  <si>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</si>
  <si>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</si>
  <si>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</si>
  <si>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</si>
  <si>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</si>
  <si>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</si>
  <si>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</si>
  <si>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</si>
  <si>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</si>
  <si>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</si>
  <si>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</si>
  <si>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</si>
  <si>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</si>
  <si>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</si>
  <si>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</si>
  <si>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</si>
  <si>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</si>
  <si>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</si>
  <si>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</si>
  <si>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</si>
  <si>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</si>
  <si>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</si>
  <si>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</si>
  <si>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</si>
  <si>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</si>
  <si>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</si>
  <si>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</si>
  <si>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</si>
  <si>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</si>
  <si>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</si>
  <si>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</si>
  <si>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</si>
  <si>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</si>
  <si>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</si>
  <si>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</si>
  <si>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</si>
  <si>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</si>
  <si>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</si>
  <si>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</si>
  <si>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</si>
  <si>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</si>
  <si>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</si>
  <si>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</si>
  <si>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</si>
  <si>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</si>
  <si>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</si>
  <si>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</si>
  <si>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</si>
  <si>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</si>
  <si>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</si>
  <si>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</si>
  <si>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</si>
  <si>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</si>
  <si>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</si>
  <si>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</si>
  <si>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</si>
  <si>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</si>
  <si>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</si>
  <si>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</si>
  <si>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</si>
  <si>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</si>
  <si>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</si>
  <si>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</si>
  <si>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</si>
  <si>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</si>
  <si>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</si>
  <si>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</si>
  <si>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</si>
  <si>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</si>
  <si>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</si>
  <si>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</si>
  <si>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</si>
  <si>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</si>
  <si>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</si>
  <si>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</si>
  <si>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</si>
  <si>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</si>
  <si>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</si>
  <si>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</si>
  <si>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</si>
  <si>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</si>
  <si>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</si>
  <si>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</si>
  <si>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</si>
  <si>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</si>
  <si>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</si>
  <si>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</si>
  <si>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</si>
  <si>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</si>
  <si>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</si>
  <si>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</si>
  <si>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</si>
  <si>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</si>
  <si>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</si>
  <si>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</si>
  <si>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</si>
  <si>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</si>
  <si>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</si>
  <si>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</si>
  <si>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</si>
  <si>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</si>
  <si>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</si>
  <si>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</si>
  <si>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</si>
  <si>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</si>
  <si>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</si>
  <si>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</si>
  <si>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</si>
  <si>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</si>
  <si>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</si>
  <si>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</si>
  <si>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</si>
  <si>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</si>
  <si>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</si>
  <si>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</si>
  <si>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</si>
  <si>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</si>
  <si>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</si>
  <si>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</si>
  <si>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</si>
  <si>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</si>
  <si>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</si>
  <si>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</si>
  <si>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</si>
  <si>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</si>
  <si>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</si>
  <si>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</si>
  <si>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</si>
  <si>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</si>
  <si>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</si>
  <si>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</si>
  <si>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</si>
  <si>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</si>
  <si>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</si>
  <si>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</si>
  <si>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</si>
  <si>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</si>
  <si>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</si>
  <si>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</si>
  <si>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</si>
  <si>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</si>
  <si>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</si>
  <si>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</si>
  <si>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</si>
  <si>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</si>
  <si>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</si>
  <si>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</si>
  <si>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</si>
  <si>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</si>
  <si>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</si>
  <si>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</si>
  <si>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</si>
  <si>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</si>
  <si>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</si>
  <si>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</si>
  <si>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</si>
  <si>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</si>
  <si>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</si>
  <si>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</si>
  <si>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</si>
  <si>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</si>
  <si>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</si>
  <si>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</si>
  <si>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</si>
  <si>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</si>
  <si>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</si>
  <si>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</si>
  <si>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</si>
  <si>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</si>
  <si>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</si>
  <si>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</si>
  <si>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</si>
  <si>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</si>
  <si>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</si>
  <si>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</si>
  <si>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</si>
  <si>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</si>
  <si>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</si>
  <si>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</si>
  <si>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</si>
  <si>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</si>
  <si>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</si>
  <si>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</si>
  <si>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</si>
  <si>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</si>
  <si>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</si>
  <si>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</si>
  <si>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</si>
  <si>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</si>
  <si>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</si>
  <si>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</si>
  <si>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</si>
  <si>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</si>
  <si>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</si>
  <si>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</si>
  <si>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</si>
  <si>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</si>
  <si>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</si>
  <si>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</si>
  <si>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</si>
  <si>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</si>
  <si>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</si>
  <si>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</si>
  <si>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</si>
  <si>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</si>
  <si>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</si>
  <si>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</si>
  <si>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</si>
  <si>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</si>
  <si>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</si>
  <si>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</si>
  <si>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</si>
  <si>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</si>
  <si>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</si>
  <si>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</si>
  <si>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</si>
  <si>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</si>
  <si>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</si>
  <si>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</si>
  <si>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</si>
  <si>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</si>
  <si>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</si>
  <si>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</si>
  <si>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</si>
  <si>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</si>
  <si>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</si>
  <si>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</si>
  <si>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</si>
  <si>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</si>
  <si>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</si>
  <si>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</si>
  <si>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</si>
  <si>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</si>
  <si>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</si>
  <si>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</si>
  <si>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</si>
  <si>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</si>
  <si>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</si>
  <si>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</si>
  <si>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</si>
  <si>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</si>
  <si>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</si>
  <si>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</si>
  <si>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</si>
  <si>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</si>
  <si>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</si>
  <si>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</si>
  <si>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</si>
  <si>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</si>
  <si>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</si>
  <si>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</si>
  <si>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</si>
  <si>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</si>
  <si>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</si>
  <si>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</si>
  <si>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</si>
  <si>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</si>
  <si>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</si>
  <si>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</si>
  <si>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</si>
  <si>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</si>
  <si>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</si>
  <si>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</si>
  <si>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</si>
  <si>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</si>
  <si>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</si>
  <si>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</si>
  <si>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</si>
  <si>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</si>
  <si>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</si>
  <si>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</si>
  <si>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</si>
  <si>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</si>
  <si>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</si>
  <si>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</si>
  <si>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</si>
  <si>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</si>
  <si>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</si>
  <si>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</si>
  <si>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</si>
  <si>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</si>
  <si>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</si>
  <si>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</si>
  <si>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</si>
  <si>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</si>
  <si>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</si>
  <si>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</si>
  <si>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</si>
  <si>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</si>
  <si>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</si>
  <si>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</si>
  <si>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</si>
  <si>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</si>
  <si>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</si>
  <si>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</si>
  <si>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</si>
  <si>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</si>
  <si>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</si>
  <si>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</si>
  <si>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</si>
  <si>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</si>
  <si>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</si>
  <si>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</si>
  <si>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</si>
  <si>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</si>
  <si>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</si>
  <si>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</si>
  <si>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</si>
  <si>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</si>
  <si>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</si>
  <si>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</si>
  <si>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</si>
  <si>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</si>
  <si>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</si>
  <si>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</si>
  <si>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</si>
  <si>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</si>
  <si>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</si>
  <si>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</si>
  <si>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</si>
  <si>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</si>
  <si>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</si>
  <si>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</si>
  <si>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</si>
  <si>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</si>
  <si>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</si>
  <si>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</si>
  <si>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</si>
  <si>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</si>
  <si>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</si>
  <si>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</si>
  <si>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</si>
  <si>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</si>
  <si>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</si>
  <si>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</si>
  <si>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</si>
  <si>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</si>
  <si>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</si>
  <si>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</si>
  <si>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</si>
  <si>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</si>
  <si>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</si>
  <si>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</si>
  <si>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</si>
  <si>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</si>
  <si>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</si>
  <si>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</si>
  <si>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</si>
  <si>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</si>
  <si>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</si>
  <si>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</si>
  <si>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</si>
  <si>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</si>
  <si>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</si>
  <si>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</si>
  <si>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</si>
  <si>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</si>
  <si>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</si>
  <si>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</si>
  <si>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</si>
  <si>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</si>
  <si>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</si>
  <si>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</si>
  <si>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</si>
  <si>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</si>
  <si>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</si>
  <si>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</si>
  <si>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</si>
  <si>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</si>
  <si>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</si>
  <si>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</si>
  <si>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</si>
  <si>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</si>
  <si>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</si>
  <si>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</si>
  <si>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</si>
  <si>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</si>
  <si>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</si>
  <si>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</si>
  <si>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</si>
  <si>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</si>
  <si>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</si>
  <si>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</si>
  <si>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</si>
  <si>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</si>
  <si>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</si>
  <si>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</si>
  <si>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</si>
  <si>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</si>
  <si>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</si>
  <si>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</si>
  <si>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</si>
  <si>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</si>
  <si>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</si>
  <si>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</si>
  <si>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</si>
  <si>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</si>
  <si>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</si>
  <si>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</si>
  <si>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</si>
  <si>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</si>
  <si>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</si>
  <si>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</si>
  <si>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</si>
  <si>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</si>
  <si>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</si>
  <si>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</si>
  <si>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</si>
  <si>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</si>
  <si>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</si>
  <si>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</si>
  <si>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</si>
  <si>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</si>
  <si>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</si>
  <si>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</si>
  <si>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</si>
  <si>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</si>
  <si>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</si>
  <si>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</si>
  <si>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</si>
  <si>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</si>
  <si>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</si>
  <si>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</si>
  <si>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</si>
  <si>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</si>
  <si>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</si>
  <si>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</si>
  <si>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</si>
  <si>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</si>
  <si>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</si>
  <si>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</si>
  <si>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</si>
  <si>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</si>
  <si>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</si>
  <si>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</si>
  <si>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</si>
  <si>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</si>
  <si>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</si>
  <si>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</si>
  <si>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</si>
  <si>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</si>
  <si>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</si>
  <si>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</si>
  <si>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</si>
  <si>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</si>
  <si>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</si>
  <si>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</si>
  <si>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</si>
  <si>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</si>
  <si>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</si>
  <si>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</si>
  <si>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</si>
  <si>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</si>
  <si>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</si>
  <si>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</si>
  <si>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</si>
  <si>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</si>
  <si>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</si>
  <si>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</si>
  <si>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</si>
  <si>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</si>
  <si>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</si>
  <si>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</si>
  <si>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</si>
  <si>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</si>
  <si>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</si>
  <si>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</si>
  <si>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</si>
  <si>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</si>
  <si>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</si>
  <si>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</si>
  <si>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</si>
  <si>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</si>
  <si>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</si>
  <si>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</si>
  <si>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</si>
  <si>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</si>
  <si>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</si>
  <si>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</si>
  <si>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</si>
  <si>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</si>
  <si>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</si>
  <si>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</si>
  <si>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</si>
  <si>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</si>
  <si>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</si>
  <si>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</si>
  <si>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</si>
  <si>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</si>
  <si>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</si>
  <si>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</si>
  <si>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</si>
  <si>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</si>
  <si>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</si>
  <si>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</si>
  <si>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</si>
  <si>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</si>
  <si>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</si>
  <si>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</si>
  <si>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</si>
  <si>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</si>
  <si>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</si>
  <si>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</si>
  <si>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</si>
  <si>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</si>
  <si>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</si>
  <si>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</si>
  <si>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</si>
  <si>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</si>
  <si>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</si>
  <si>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</si>
  <si>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</si>
  <si>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</si>
  <si>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</si>
  <si>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</si>
  <si>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</si>
  <si>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</si>
  <si>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</si>
  <si>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</si>
  <si>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</si>
  <si>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</si>
  <si>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</si>
  <si>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</si>
  <si>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</si>
  <si>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</si>
  <si>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</si>
  <si>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</si>
  <si>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</si>
  <si>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</si>
  <si>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</si>
  <si>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</si>
  <si>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</si>
  <si>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</si>
  <si>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</si>
  <si>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</si>
  <si>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</si>
  <si>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</si>
  <si>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</si>
  <si>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</si>
  <si>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</si>
  <si>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</si>
  <si>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</si>
  <si>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</si>
  <si>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</si>
  <si>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</si>
  <si>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</si>
  <si>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</si>
  <si>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</si>
  <si>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</si>
  <si>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</si>
  <si>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</si>
  <si>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</si>
  <si>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</si>
  <si>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</si>
  <si>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</si>
  <si>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</si>
  <si>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</si>
  <si>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</si>
  <si>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</si>
  <si>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</si>
  <si>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</si>
  <si>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</si>
  <si>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</si>
  <si>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</si>
  <si>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</si>
  <si>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</si>
  <si>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</si>
  <si>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</si>
  <si>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</si>
  <si>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</si>
  <si>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</si>
  <si>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</si>
  <si>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</si>
  <si>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</si>
  <si>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</si>
  <si>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</si>
  <si>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</si>
  <si>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</si>
  <si>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</si>
  <si>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</si>
  <si>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</si>
  <si>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</si>
  <si>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</si>
  <si>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</si>
  <si>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</si>
  <si>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</si>
  <si>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</si>
  <si>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</si>
  <si>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</si>
  <si>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</si>
  <si>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</si>
  <si>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</si>
  <si>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</si>
  <si>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</si>
  <si>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</si>
  <si>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</si>
  <si>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</si>
  <si>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</si>
  <si>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</si>
  <si>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</si>
  <si>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</si>
  <si>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</si>
  <si>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</si>
  <si>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</si>
  <si>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</si>
  <si>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</si>
  <si>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</si>
  <si>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</si>
  <si>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</si>
  <si>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</si>
  <si>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</si>
  <si>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</si>
  <si>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</si>
  <si>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</si>
  <si>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</si>
  <si>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</si>
  <si>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</si>
  <si>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</si>
  <si>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</si>
  <si>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</si>
  <si>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</si>
  <si>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</si>
  <si>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</si>
  <si>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</si>
  <si>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</si>
  <si>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</si>
  <si>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</si>
  <si>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</si>
  <si>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</si>
  <si>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</si>
  <si>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</si>
  <si>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</si>
  <si>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</si>
  <si>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</si>
  <si>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</si>
  <si>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</si>
  <si>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</si>
  <si>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</si>
  <si>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</si>
  <si>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</si>
  <si>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</si>
  <si>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</si>
  <si>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</si>
  <si>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</si>
  <si>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</si>
  <si>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</si>
  <si>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</si>
  <si>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</si>
  <si>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</si>
  <si>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</si>
  <si>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</si>
  <si>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</si>
  <si>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</si>
  <si>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</si>
  <si>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</si>
  <si>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</si>
  <si>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</si>
  <si>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</si>
  <si>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</si>
  <si>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</si>
  <si>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</si>
  <si>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</si>
  <si>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</si>
  <si>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</si>
  <si>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</si>
  <si>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</si>
  <si>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</si>
  <si>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</si>
  <si>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</si>
  <si>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</si>
  <si>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</si>
  <si>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</si>
  <si>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</si>
  <si>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</si>
  <si>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</si>
  <si>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</si>
  <si>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</si>
  <si>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</si>
  <si>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</si>
  <si>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</si>
  <si>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</si>
  <si>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</si>
  <si>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</si>
  <si>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</si>
  <si>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</si>
  <si>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</si>
  <si>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</si>
  <si>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</si>
  <si>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</si>
  <si>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</si>
  <si>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</si>
  <si>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</si>
  <si>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</si>
  <si>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</si>
  <si>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</si>
  <si>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</si>
  <si>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</si>
  <si>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</si>
  <si>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</si>
  <si>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</si>
  <si>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</si>
  <si>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</si>
  <si>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</si>
  <si>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</si>
  <si>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</si>
  <si>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</si>
  <si>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</si>
  <si>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</si>
  <si>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</si>
  <si>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</si>
  <si>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</si>
  <si>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</si>
  <si>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</si>
  <si>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</si>
  <si>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</si>
  <si>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</si>
  <si>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</si>
  <si>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</si>
  <si>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</si>
  <si>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</si>
  <si>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</si>
  <si>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</si>
  <si>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</si>
  <si>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</si>
  <si>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</si>
  <si>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</si>
  <si>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</si>
  <si>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</si>
  <si>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</si>
  <si>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</si>
  <si>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</si>
  <si>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</si>
  <si>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</si>
  <si>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</si>
  <si>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</si>
  <si>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</si>
  <si>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</si>
  <si>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</si>
  <si>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</si>
  <si>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</si>
  <si>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</si>
  <si>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</si>
  <si>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</si>
  <si>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</si>
  <si>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</si>
  <si>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</si>
  <si>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</si>
  <si>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</si>
  <si>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</si>
  <si>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</si>
  <si>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</si>
  <si>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</si>
  <si>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</si>
  <si>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</si>
  <si>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</si>
  <si>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</si>
  <si>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</si>
  <si>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</si>
  <si>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</si>
  <si>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</si>
  <si>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</si>
  <si>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</si>
  <si>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</si>
  <si>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</si>
  <si>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</si>
  <si>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</si>
  <si>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</si>
  <si>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</si>
  <si>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</si>
  <si>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</si>
  <si>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</si>
  <si>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</si>
  <si>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</si>
  <si>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</si>
  <si>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</si>
  <si>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</si>
  <si>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</si>
  <si>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</si>
  <si>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</si>
  <si>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</si>
  <si>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</si>
  <si>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</si>
  <si>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</si>
  <si>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</si>
  <si>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</si>
  <si>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</si>
  <si>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</si>
  <si>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</si>
  <si>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</si>
  <si>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</si>
  <si>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</si>
  <si>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</si>
  <si>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</si>
  <si>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</si>
  <si>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</si>
  <si>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</si>
  <si>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</si>
  <si>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</si>
  <si>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</si>
  <si>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</si>
  <si>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</si>
  <si>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</si>
  <si>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</si>
  <si>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</si>
  <si>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</si>
  <si>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</si>
  <si>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</si>
  <si>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</si>
  <si>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</si>
  <si>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</si>
  <si>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</si>
  <si>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</si>
  <si>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</si>
  <si>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</si>
  <si>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</si>
  <si>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</si>
  <si>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</si>
  <si>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</si>
  <si>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</si>
  <si>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</si>
  <si>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</si>
  <si>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</si>
  <si>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</si>
  <si>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</si>
  <si>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</si>
  <si>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</si>
  <si>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</si>
  <si>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</si>
  <si>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</si>
  <si>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</si>
  <si>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</si>
  <si>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</si>
  <si>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</si>
  <si>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</si>
  <si>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</si>
  <si>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</si>
  <si>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</si>
  <si>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</si>
  <si>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</si>
  <si>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</si>
  <si>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</si>
  <si>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</si>
  <si>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</si>
  <si>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</si>
  <si>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</si>
  <si>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</si>
  <si>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</si>
  <si>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</si>
  <si>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</si>
  <si>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</si>
  <si>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</si>
  <si>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</si>
  <si>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</si>
  <si>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</si>
  <si>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</si>
  <si>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</si>
  <si>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</si>
  <si>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</si>
  <si>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</si>
  <si>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</si>
  <si>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</si>
  <si>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</si>
  <si>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</si>
  <si>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</si>
  <si>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</si>
  <si>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</si>
  <si>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</si>
  <si>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</si>
  <si>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</si>
  <si>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</si>
  <si>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</si>
  <si>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</si>
  <si>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</si>
  <si>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</si>
  <si>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</si>
  <si>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</si>
  <si>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</si>
  <si>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</si>
  <si>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</si>
  <si>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</si>
  <si>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</si>
  <si>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</si>
  <si>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</si>
  <si>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</si>
  <si>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</si>
  <si>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</si>
  <si>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</si>
  <si>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</si>
  <si>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</si>
  <si>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</si>
  <si>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</si>
  <si>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</si>
  <si>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</si>
  <si>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</si>
  <si>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</si>
  <si>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</si>
  <si>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</si>
  <si>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</si>
  <si>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</si>
  <si>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</si>
  <si>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</si>
  <si>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</si>
  <si>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</si>
  <si>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</si>
  <si>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</si>
  <si>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</si>
  <si>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</si>
  <si>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</si>
  <si>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</si>
  <si>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</si>
  <si>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</si>
  <si>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</si>
  <si>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</si>
  <si>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</si>
  <si>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</si>
  <si>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</si>
  <si>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</si>
  <si>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</si>
  <si>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</si>
  <si>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</si>
  <si>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</si>
  <si>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</si>
  <si>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</si>
  <si>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</si>
  <si>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</si>
  <si>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</si>
  <si>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</si>
  <si>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</si>
  <si>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</si>
  <si>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</si>
  <si>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</si>
  <si>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</si>
  <si>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</si>
  <si>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</si>
  <si>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</si>
  <si>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</si>
  <si>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</si>
  <si>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</si>
  <si>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</si>
  <si>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</si>
  <si>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</si>
  <si>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</si>
  <si>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</si>
  <si>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</si>
  <si>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</si>
  <si>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</si>
  <si>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</si>
  <si>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</si>
  <si>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</si>
  <si>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</si>
  <si>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</si>
  <si>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</si>
  <si>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</si>
  <si>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</si>
  <si>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</si>
  <si>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</si>
  <si>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</si>
  <si>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</si>
  <si>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</si>
  <si>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</si>
  <si>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</si>
  <si>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</si>
  <si>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</si>
  <si>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</si>
  <si>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</si>
  <si>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</si>
  <si>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</si>
  <si>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</si>
  <si>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</si>
  <si>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</si>
  <si>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</si>
  <si>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</si>
  <si>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</si>
  <si>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</si>
  <si>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</si>
  <si>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</si>
  <si>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</si>
  <si>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</si>
  <si>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</si>
  <si>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</si>
  <si>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</si>
  <si>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</si>
  <si>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</si>
  <si>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</si>
  <si>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</si>
  <si>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</si>
  <si>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</si>
  <si>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</si>
  <si>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</si>
  <si>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</si>
  <si>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</si>
  <si>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</si>
  <si>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</si>
  <si>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</si>
  <si>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</si>
  <si>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</si>
  <si>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</si>
  <si>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</si>
  <si>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</si>
  <si>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</si>
  <si>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</si>
  <si>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</si>
  <si>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</si>
  <si>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</si>
  <si>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</si>
  <si>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</si>
  <si>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</si>
  <si>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</si>
  <si>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</si>
  <si>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</si>
  <si>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</si>
  <si>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</si>
  <si>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</si>
  <si>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</si>
  <si>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</si>
  <si>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</si>
  <si>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</si>
  <si>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</si>
  <si>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</si>
  <si>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</si>
  <si>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</si>
  <si>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</si>
  <si>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</si>
  <si>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</si>
  <si>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</si>
  <si>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</si>
  <si>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</si>
  <si>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</si>
  <si>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</si>
  <si>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</si>
  <si>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</si>
  <si>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</si>
  <si>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</si>
  <si>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</si>
  <si>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</si>
  <si>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</si>
  <si>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</si>
  <si>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</si>
  <si>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</si>
  <si>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</si>
  <si>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</si>
  <si>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</si>
  <si>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</si>
  <si>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</si>
  <si>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</si>
  <si>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</si>
  <si>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</si>
  <si>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</si>
  <si>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</si>
  <si>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</si>
  <si>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</si>
  <si>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</si>
  <si>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</si>
  <si>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</si>
  <si>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</si>
  <si>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</si>
  <si>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</si>
  <si>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</si>
  <si>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</si>
  <si>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</si>
  <si>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</si>
  <si>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</si>
  <si>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</si>
  <si>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</si>
  <si>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</si>
  <si>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</si>
  <si>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</si>
  <si>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</si>
  <si>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</si>
  <si>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</si>
  <si>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</si>
  <si>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</si>
  <si>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</si>
  <si>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</si>
  <si>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</si>
  <si>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</si>
  <si>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</si>
  <si>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</si>
  <si>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</si>
  <si>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</si>
  <si>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</si>
  <si>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</si>
  <si>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</si>
  <si>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</si>
  <si>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</si>
  <si>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</si>
  <si>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</si>
  <si>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</si>
  <si>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</si>
  <si>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</si>
  <si>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</si>
  <si>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</si>
  <si>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</si>
  <si>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</si>
  <si>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</si>
  <si>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</si>
  <si>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</si>
  <si>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</si>
  <si>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</si>
  <si>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</si>
  <si>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</si>
  <si>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</si>
  <si>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</si>
  <si>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</si>
  <si>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</si>
  <si>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</si>
  <si>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</si>
  <si>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</si>
  <si>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</si>
  <si>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</si>
  <si>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</si>
  <si>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</si>
  <si>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</si>
  <si>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</si>
  <si>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</si>
  <si>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</si>
  <si>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</si>
  <si>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</si>
  <si>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</si>
  <si>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</si>
  <si>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</si>
  <si>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</si>
  <si>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</si>
  <si>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</si>
  <si>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</si>
  <si>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</si>
  <si>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</si>
  <si>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</si>
  <si>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</si>
  <si>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</si>
  <si>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</si>
  <si>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</si>
  <si>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</si>
  <si>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</si>
  <si>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</si>
  <si>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</si>
  <si>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</si>
  <si>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</si>
  <si>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</si>
  <si>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</si>
  <si>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</si>
  <si>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</si>
  <si>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</si>
  <si>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</si>
  <si>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</si>
  <si>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</si>
  <si>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</si>
  <si>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</si>
  <si>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</si>
  <si>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</si>
  <si>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</si>
  <si>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</si>
  <si>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</si>
  <si>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</si>
  <si>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</si>
  <si>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</si>
  <si>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</si>
  <si>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</si>
  <si>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</si>
  <si>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</si>
  <si>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</si>
  <si>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</si>
  <si>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</si>
  <si>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</si>
  <si>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</si>
  <si>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</si>
  <si>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</si>
  <si>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</si>
  <si>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</si>
  <si>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</si>
  <si>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</si>
  <si>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</si>
  <si>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</si>
  <si>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</si>
  <si>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</si>
  <si>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</si>
  <si>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</si>
  <si>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</si>
  <si>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</si>
  <si>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</si>
  <si>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</si>
  <si>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</si>
  <si>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</si>
  <si>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</si>
  <si>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</si>
  <si>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</si>
  <si>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</si>
  <si>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</si>
  <si>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</si>
  <si>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</si>
  <si>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</si>
  <si>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</si>
  <si>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</si>
  <si>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</si>
  <si>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</si>
  <si>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</si>
  <si>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</si>
  <si>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</si>
  <si>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</si>
  <si>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</si>
  <si>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</si>
  <si>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</si>
  <si>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</si>
  <si>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</si>
  <si>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</si>
  <si>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</si>
  <si>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</si>
  <si>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</si>
  <si>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</si>
  <si>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</si>
  <si>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</si>
  <si>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</si>
  <si>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</si>
  <si>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</si>
  <si>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</si>
  <si>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</si>
  <si>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</si>
  <si>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</si>
  <si>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</si>
  <si>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</si>
  <si>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</si>
  <si>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</si>
  <si>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</si>
  <si>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</si>
  <si>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</si>
  <si>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</si>
  <si>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</si>
  <si>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</si>
  <si>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</si>
  <si>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</si>
  <si>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</si>
  <si>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</si>
  <si>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</si>
  <si>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</si>
  <si>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</si>
  <si>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</si>
  <si>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</si>
  <si>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</si>
  <si>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</si>
  <si>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</si>
  <si>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</si>
  <si>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</si>
  <si>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</si>
  <si>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</si>
  <si>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</si>
  <si>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</si>
  <si>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</si>
  <si>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</si>
  <si>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</si>
  <si>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</si>
  <si>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</si>
  <si>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</si>
  <si>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</si>
  <si>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</si>
  <si>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</si>
  <si>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</si>
  <si>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</si>
  <si>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</si>
  <si>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</si>
  <si>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</si>
  <si>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</si>
  <si>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</si>
  <si>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</si>
  <si>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</si>
  <si>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</si>
  <si>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</si>
  <si>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</si>
  <si>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</si>
  <si>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</si>
  <si>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</si>
  <si>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</si>
  <si>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</si>
  <si>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</si>
  <si>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</si>
  <si>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</si>
  <si>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</si>
  <si>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</si>
  <si>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</si>
  <si>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</si>
  <si>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</si>
  <si>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</si>
  <si>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</si>
  <si>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</si>
  <si>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</si>
  <si>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</si>
  <si>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</si>
  <si>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</si>
  <si>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</si>
  <si>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</si>
  <si>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</si>
  <si>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</si>
  <si>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</si>
  <si>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</si>
  <si>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</si>
  <si>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</si>
  <si>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</si>
  <si>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</si>
  <si>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</si>
  <si>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</si>
  <si>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</si>
  <si>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</si>
  <si>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</si>
  <si>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</si>
  <si>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</si>
  <si>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</si>
  <si>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</si>
  <si>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</si>
  <si>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</si>
  <si>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</si>
  <si>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</si>
  <si>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</si>
  <si>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</si>
  <si>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</si>
  <si>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</si>
  <si>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</si>
  <si>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</si>
  <si>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</si>
  <si>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</si>
  <si>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</si>
  <si>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</si>
  <si>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</si>
  <si>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</si>
  <si>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</si>
  <si>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</si>
  <si>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</si>
  <si>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</si>
  <si>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</si>
  <si>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</si>
  <si>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</si>
  <si>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</si>
  <si>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</si>
  <si>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</si>
  <si>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</si>
  <si>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</si>
  <si>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</si>
  <si>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</si>
  <si>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</si>
  <si>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</si>
  <si>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</si>
  <si>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</si>
  <si>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</si>
  <si>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</si>
  <si>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</si>
  <si>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</si>
  <si>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</si>
  <si>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</si>
  <si>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</si>
  <si>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</si>
  <si>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</si>
  <si>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</si>
  <si>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</si>
  <si>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</si>
  <si>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</si>
  <si>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</si>
  <si>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</si>
  <si>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</si>
  <si>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</si>
  <si>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</si>
  <si>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</si>
  <si>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</si>
  <si>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</si>
  <si>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</si>
  <si>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</si>
  <si>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</si>
  <si>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</si>
  <si>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</si>
  <si>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</si>
  <si>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</si>
  <si>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</si>
  <si>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</si>
  <si>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</si>
  <si>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</si>
  <si>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</si>
  <si>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</si>
  <si>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</si>
  <si>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</si>
  <si>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</si>
  <si>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</si>
  <si>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</si>
  <si>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</si>
  <si>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</si>
  <si>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</si>
  <si>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</si>
  <si>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</si>
  <si>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</si>
  <si>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</si>
  <si>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</si>
  <si>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</si>
  <si>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</si>
  <si>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</si>
  <si>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</si>
  <si>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</si>
  <si>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</si>
  <si>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</si>
  <si>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</si>
  <si>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</si>
  <si>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</si>
  <si>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</si>
  <si>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</si>
  <si>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</si>
  <si>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</si>
  <si>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</si>
  <si>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</si>
  <si>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</si>
  <si>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</si>
  <si>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</si>
  <si>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</si>
  <si>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</si>
  <si>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</si>
  <si>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</si>
  <si>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</si>
  <si>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</si>
  <si>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</si>
  <si>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</si>
  <si>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</si>
  <si>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</si>
  <si>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</si>
  <si>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</si>
  <si>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</si>
  <si>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</si>
  <si>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</si>
  <si>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</si>
  <si>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</si>
  <si>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</si>
  <si>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</si>
  <si>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</si>
  <si>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</si>
  <si>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</si>
  <si>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</si>
  <si>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</si>
  <si>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</si>
  <si>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</si>
  <si>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</si>
  <si>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</si>
  <si>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</si>
  <si>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</si>
  <si>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</si>
  <si>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</si>
  <si>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</si>
  <si>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</si>
  <si>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</si>
  <si>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</si>
  <si>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</si>
  <si>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</si>
  <si>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</si>
  <si>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</si>
  <si>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</si>
  <si>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</si>
  <si>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</si>
  <si>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</si>
  <si>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</si>
  <si>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</si>
  <si>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</si>
  <si>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</si>
  <si>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</si>
  <si>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</si>
  <si>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</si>
  <si>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</si>
  <si>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</si>
  <si>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</si>
  <si>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</si>
  <si>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</si>
  <si>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</si>
  <si>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</si>
  <si>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</si>
  <si>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</si>
  <si>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</si>
  <si>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</si>
  <si>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</si>
  <si>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</si>
  <si>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</si>
  <si>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</si>
  <si>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</si>
  <si>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</si>
  <si>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</si>
  <si>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</si>
  <si>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</si>
  <si>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</si>
  <si>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</si>
  <si>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</si>
  <si>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</si>
  <si>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</si>
  <si>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</si>
  <si>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</si>
  <si>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</si>
  <si>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</si>
  <si>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</si>
  <si>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</si>
  <si>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</si>
  <si>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</si>
  <si>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</si>
  <si>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</si>
  <si>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</si>
  <si>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</si>
  <si>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</si>
  <si>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</si>
  <si>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</si>
  <si>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</si>
  <si>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</si>
  <si>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</si>
  <si>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</si>
  <si>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</si>
  <si>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</si>
  <si>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</si>
  <si>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</si>
  <si>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</si>
  <si>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</si>
  <si>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</si>
  <si>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</si>
  <si>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</si>
  <si>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</si>
  <si>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</si>
  <si>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</si>
  <si>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</si>
  <si>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</si>
  <si>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</si>
  <si>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</si>
  <si>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</si>
  <si>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</si>
  <si>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</si>
  <si>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</si>
  <si>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</si>
  <si>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</si>
  <si>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</si>
  <si>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</si>
  <si>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</si>
  <si>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</si>
  <si>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</si>
  <si>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</si>
  <si>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</si>
  <si>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</si>
  <si>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</si>
  <si>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</si>
  <si>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</si>
  <si>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</si>
  <si>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</si>
  <si>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</si>
  <si>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</si>
  <si>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</si>
  <si>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</si>
  <si>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</si>
  <si>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</si>
  <si>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</si>
  <si>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</si>
  <si>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</si>
  <si>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</si>
  <si>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</si>
  <si>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</si>
  <si>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</si>
  <si>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</si>
  <si>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</si>
  <si>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</si>
  <si>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</si>
  <si>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</si>
  <si>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</si>
  <si>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</si>
  <si>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</si>
  <si>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</si>
  <si>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</si>
  <si>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</si>
  <si>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</si>
  <si>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</si>
  <si>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</si>
  <si>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</si>
  <si>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</si>
  <si>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</si>
  <si>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</si>
  <si>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</si>
  <si>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</si>
  <si>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</si>
  <si>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</si>
  <si>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</si>
  <si>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</si>
  <si>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</si>
  <si>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</si>
  <si>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</si>
  <si>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</si>
  <si>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</si>
  <si>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</si>
  <si>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</si>
  <si>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</si>
  <si>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</si>
  <si>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</si>
  <si>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</si>
  <si>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</si>
  <si>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</si>
  <si>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</si>
  <si>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</si>
  <si>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</si>
  <si>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</si>
  <si>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</si>
  <si>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</si>
  <si>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</si>
  <si>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</si>
  <si>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</si>
  <si>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</si>
  <si>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</si>
  <si>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</si>
  <si>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</si>
  <si>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</si>
  <si>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</si>
  <si>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</si>
  <si>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</si>
  <si>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</si>
  <si>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</si>
  <si>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</si>
  <si>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</si>
  <si>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</si>
  <si>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</si>
  <si>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</si>
  <si>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</si>
  <si>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</si>
  <si>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</si>
  <si>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</si>
  <si>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</si>
  <si>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</si>
  <si>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</si>
  <si>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</si>
  <si>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</si>
  <si>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</si>
  <si>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</si>
  <si>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</si>
  <si>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</si>
  <si>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</si>
  <si>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</si>
  <si>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</si>
  <si>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</si>
  <si>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</si>
  <si>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</si>
  <si>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</si>
  <si>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</si>
  <si>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</si>
  <si>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</si>
  <si>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</si>
  <si>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</si>
  <si>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</si>
  <si>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</si>
  <si>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</si>
  <si>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</si>
  <si>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</si>
  <si>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</si>
  <si>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</si>
  <si>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</si>
  <si>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</si>
  <si>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</si>
  <si>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</si>
  <si>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</si>
  <si>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</si>
  <si>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</si>
  <si>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</si>
  <si>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</si>
  <si>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</si>
  <si>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</si>
  <si>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</si>
  <si>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</si>
  <si>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</si>
  <si>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</si>
  <si>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</si>
  <si>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</si>
  <si>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</si>
  <si>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</si>
  <si>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</si>
  <si>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</si>
  <si>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</si>
  <si>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</si>
  <si>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</si>
  <si>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</si>
  <si>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</si>
  <si>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</si>
  <si>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</si>
  <si>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</si>
  <si>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</si>
  <si>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</si>
  <si>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</si>
  <si>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</si>
  <si>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</si>
  <si>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</si>
  <si>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</si>
  <si>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</si>
  <si>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</si>
  <si>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</si>
  <si>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</si>
  <si>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</si>
  <si>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</si>
  <si>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</si>
  <si>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</si>
  <si>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</si>
  <si>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</si>
  <si>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</si>
  <si>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</si>
  <si>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</si>
  <si>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</si>
  <si>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</si>
  <si>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</si>
  <si>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</si>
  <si>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</si>
  <si>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</si>
  <si>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</si>
  <si>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</si>
  <si>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</si>
  <si>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</si>
  <si>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</si>
  <si>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</si>
  <si>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</si>
  <si>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</si>
  <si>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</si>
  <si>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</si>
  <si>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</si>
  <si>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</si>
  <si>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</si>
  <si>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</si>
  <si>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</si>
  <si>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</si>
  <si>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</si>
  <si>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</si>
  <si>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</si>
  <si>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</si>
  <si>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</si>
  <si>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</si>
  <si>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</si>
  <si>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</si>
  <si>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</si>
  <si>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</si>
  <si>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</si>
  <si>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</si>
  <si>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</si>
  <si>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</si>
  <si>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</si>
  <si>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</si>
  <si>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</si>
  <si>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</si>
  <si>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</si>
  <si>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</si>
  <si>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</si>
  <si>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</si>
  <si>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</si>
  <si>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</si>
  <si>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</si>
  <si>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</si>
  <si>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</si>
  <si>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</si>
  <si>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</si>
  <si>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</si>
  <si>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</si>
  <si>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</si>
  <si>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</si>
  <si>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</si>
  <si>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</si>
  <si>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</si>
  <si>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</si>
  <si>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</si>
  <si>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</si>
  <si>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</si>
  <si>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</si>
  <si>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</si>
  <si>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</si>
  <si>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</si>
  <si>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</si>
  <si>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</si>
  <si>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</si>
  <si>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</si>
  <si>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</si>
  <si>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</si>
  <si>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</si>
  <si>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</si>
  <si>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</si>
  <si>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</si>
  <si>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</si>
  <si>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</si>
  <si>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</si>
  <si>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</si>
  <si>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</si>
  <si>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</si>
  <si>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</si>
  <si>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</si>
  <si>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</si>
  <si>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</si>
  <si>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</si>
  <si>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</si>
  <si>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</si>
  <si>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</si>
  <si>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</si>
  <si>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</si>
  <si>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</si>
  <si>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</si>
  <si>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</si>
  <si>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</si>
  <si>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</si>
  <si>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</si>
  <si>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</si>
  <si>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</si>
  <si>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</si>
  <si>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</si>
  <si>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</si>
  <si>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</si>
  <si>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</si>
  <si>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</si>
  <si>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</si>
  <si>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</si>
  <si>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</si>
  <si>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</si>
  <si>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</si>
  <si>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</si>
  <si>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</si>
  <si>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</si>
  <si>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</si>
  <si>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</si>
  <si>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</si>
  <si>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</si>
  <si>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</si>
  <si>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</si>
  <si>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</si>
  <si>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</si>
  <si>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</si>
  <si>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</si>
  <si>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</si>
  <si>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</si>
  <si>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</si>
  <si>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</si>
  <si>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</si>
  <si>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</si>
  <si>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</si>
  <si>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</si>
  <si>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</si>
  <si>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</si>
  <si>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</si>
  <si>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</si>
  <si>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</si>
  <si>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</si>
  <si>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</si>
  <si>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</si>
  <si>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</si>
  <si>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</si>
  <si>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</si>
  <si>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</si>
  <si>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</si>
  <si>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</si>
  <si>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</si>
  <si>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</si>
  <si>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</si>
  <si>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</si>
  <si>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</si>
  <si>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</si>
  <si>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</si>
  <si>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</si>
  <si>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</si>
  <si>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</si>
  <si>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</si>
  <si>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</si>
  <si>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</si>
  <si>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</si>
  <si>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</si>
  <si>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</si>
  <si>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</si>
  <si>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</si>
  <si>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</si>
  <si>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</si>
  <si>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</si>
  <si>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</si>
  <si>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</si>
  <si>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</si>
  <si>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</si>
  <si>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</si>
  <si>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</si>
  <si>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</si>
  <si>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</si>
  <si>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</si>
  <si>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</si>
  <si>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</si>
  <si>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</si>
  <si>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</si>
  <si>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</si>
  <si>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</si>
  <si>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</si>
  <si>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</si>
  <si>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</si>
  <si>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</si>
  <si>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</si>
  <si>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</si>
  <si>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</si>
  <si>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</si>
  <si>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</si>
  <si>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</si>
  <si>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</si>
  <si>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</si>
  <si>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</si>
  <si>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</si>
  <si>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</si>
  <si>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</si>
  <si>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</si>
  <si>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</si>
  <si>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</si>
  <si>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</si>
  <si>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</si>
  <si>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</si>
  <si>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</si>
  <si>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</si>
  <si>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</si>
  <si>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</si>
  <si>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</si>
  <si>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</si>
  <si>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</si>
  <si>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</si>
  <si>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</si>
  <si>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</si>
  <si>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</si>
  <si>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</si>
  <si>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</si>
  <si>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</si>
  <si>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</si>
  <si>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</si>
  <si>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</si>
  <si>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</si>
  <si>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</si>
  <si>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</si>
  <si>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</si>
  <si>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</si>
  <si>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</si>
  <si>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</si>
  <si>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</si>
  <si>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</si>
  <si>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</si>
  <si>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</si>
  <si>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</si>
  <si>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</si>
  <si>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</si>
  <si>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</si>
  <si>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</si>
  <si>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</si>
  <si>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</si>
  <si>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</si>
  <si>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</si>
  <si>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</si>
  <si>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</si>
  <si>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</si>
  <si>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</si>
  <si>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</si>
  <si>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</si>
  <si>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</si>
  <si>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</si>
  <si>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</si>
  <si>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</si>
  <si>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</si>
  <si>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</si>
  <si>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</si>
  <si>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</si>
  <si>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</si>
  <si>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</si>
  <si>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</si>
  <si>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</si>
  <si>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</si>
  <si>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</si>
  <si>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</si>
  <si>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</si>
  <si>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</si>
  <si>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</si>
  <si>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</si>
  <si>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</si>
  <si>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</si>
  <si>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</si>
  <si>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</si>
  <si>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</si>
  <si>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</si>
  <si>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</si>
  <si>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</si>
  <si>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</si>
  <si>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</si>
  <si>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</si>
  <si>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</si>
  <si>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</si>
  <si>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</si>
  <si>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</si>
  <si>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</si>
  <si>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</si>
  <si>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</si>
  <si>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</si>
  <si>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</si>
  <si>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</si>
  <si>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</si>
  <si>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</si>
  <si>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</si>
  <si>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</si>
  <si>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</si>
  <si>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</si>
  <si>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</si>
  <si>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</si>
  <si>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</si>
  <si>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</si>
  <si>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</si>
  <si>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</si>
  <si>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</si>
  <si>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</si>
  <si>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</si>
  <si>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</si>
  <si>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</si>
  <si>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</si>
  <si>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</si>
  <si>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</si>
  <si>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</si>
  <si>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</si>
  <si>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</si>
  <si>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</si>
  <si>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</si>
  <si>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</si>
  <si>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</si>
  <si>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</si>
  <si>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</si>
  <si>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</si>
  <si>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</si>
  <si>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</si>
  <si>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</si>
  <si>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</si>
  <si>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</si>
  <si>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</si>
  <si>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</si>
  <si>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</si>
  <si>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</si>
  <si>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</si>
  <si>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</si>
  <si>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</si>
  <si>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</si>
  <si>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</si>
  <si>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</si>
  <si>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</si>
  <si>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</si>
  <si>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</si>
  <si>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</si>
  <si>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</si>
  <si>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</si>
  <si>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</si>
  <si>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</si>
  <si>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</si>
  <si>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</si>
  <si>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</si>
  <si>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</si>
  <si>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</si>
  <si>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</si>
  <si>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</si>
  <si>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</si>
  <si>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</si>
  <si>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</si>
  <si>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</si>
  <si>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</si>
  <si>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</si>
  <si>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</si>
  <si>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</si>
  <si>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</si>
  <si>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</si>
  <si>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</si>
  <si>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</si>
  <si>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</si>
  <si>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</si>
  <si>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</si>
  <si>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</si>
  <si>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</si>
  <si>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</si>
  <si>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</si>
  <si>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</si>
  <si>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</si>
  <si>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</si>
  <si>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</si>
  <si>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</si>
  <si>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</si>
  <si>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</si>
  <si>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</si>
  <si>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</si>
  <si>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</si>
  <si>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</si>
  <si>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</si>
  <si>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</si>
  <si>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</si>
  <si>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</si>
  <si>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</si>
  <si>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</si>
  <si>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</si>
  <si>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</si>
  <si>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</si>
  <si>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</si>
  <si>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</si>
  <si>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</si>
  <si>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</si>
  <si>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</si>
  <si>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</si>
  <si>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</si>
  <si>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</si>
  <si>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</si>
  <si>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</si>
  <si>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</si>
  <si>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</si>
  <si>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</si>
  <si>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</si>
  <si>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</si>
  <si>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</si>
  <si>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</si>
  <si>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</si>
  <si>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</si>
  <si>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</si>
  <si>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</si>
  <si>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</si>
  <si>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</si>
  <si>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</si>
  <si>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</si>
  <si>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</si>
  <si>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</si>
  <si>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</si>
  <si>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</si>
  <si>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</si>
  <si>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</si>
  <si>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</si>
  <si>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</si>
  <si>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</si>
  <si>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</si>
  <si>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</si>
  <si>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</si>
  <si>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</si>
  <si>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</si>
  <si>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</si>
  <si>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</si>
  <si>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</si>
  <si>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</si>
  <si>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</si>
  <si>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</si>
  <si>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</si>
  <si>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</si>
  <si>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</si>
  <si>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</si>
  <si>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</si>
  <si>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</si>
  <si>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</si>
  <si>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</si>
  <si>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</si>
  <si>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</si>
  <si>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</si>
  <si>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</si>
  <si>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</si>
  <si>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</si>
  <si>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</si>
  <si>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</si>
  <si>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</si>
  <si>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</si>
  <si>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</si>
  <si>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</si>
  <si>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</si>
  <si>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</si>
  <si>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</si>
  <si>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</si>
  <si>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</si>
  <si>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</si>
  <si>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</si>
  <si>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</si>
  <si>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</si>
  <si>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</si>
  <si>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</si>
  <si>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</si>
  <si>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</si>
  <si>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</si>
  <si>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</si>
  <si>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</si>
  <si>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</si>
  <si>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</si>
  <si>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</si>
  <si>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</si>
  <si>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</si>
  <si>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</si>
  <si>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</si>
  <si>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</si>
  <si>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</si>
  <si>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</si>
  <si>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</si>
  <si>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</si>
  <si>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</si>
  <si>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</si>
  <si>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</si>
  <si>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</si>
  <si>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</si>
  <si>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</si>
  <si>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</si>
  <si>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</si>
  <si>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</si>
  <si>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</si>
  <si>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</si>
  <si>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</si>
  <si>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</si>
  <si>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</si>
  <si>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</si>
  <si>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</si>
  <si>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</si>
  <si>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</si>
  <si>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</si>
  <si>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</si>
  <si>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</si>
  <si>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</si>
  <si>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</si>
  <si>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</si>
  <si>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</si>
  <si>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</si>
  <si>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</si>
  <si>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</si>
  <si>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</si>
  <si>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</si>
  <si>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</si>
  <si>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</si>
  <si>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</si>
  <si>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</si>
  <si>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</si>
  <si>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</si>
  <si>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</si>
  <si>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</si>
  <si>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</si>
  <si>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</si>
  <si>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</si>
  <si>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</si>
  <si>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</si>
  <si>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</si>
  <si>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</si>
  <si>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</si>
  <si>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</si>
  <si>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</si>
  <si>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</si>
  <si>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</si>
  <si>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</si>
  <si>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</si>
  <si>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</si>
  <si>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</si>
  <si>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</si>
  <si>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</si>
  <si>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</si>
  <si>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</si>
  <si>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</si>
  <si>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</si>
  <si>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</si>
  <si>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</si>
  <si>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</si>
  <si>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</si>
  <si>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</si>
  <si>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</si>
  <si>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</si>
  <si>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</si>
  <si>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</si>
  <si>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</si>
  <si>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</si>
  <si>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</si>
  <si>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</si>
  <si>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</si>
  <si>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</si>
  <si>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</si>
  <si>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</si>
  <si>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</si>
  <si>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</si>
  <si>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</si>
  <si>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</si>
  <si>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</si>
  <si>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</si>
  <si>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</si>
  <si>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</si>
  <si>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</si>
  <si>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</si>
  <si>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</si>
  <si>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</si>
  <si>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</si>
  <si>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</si>
  <si>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</si>
  <si>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</si>
  <si>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</si>
  <si>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</si>
  <si>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</si>
  <si>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</si>
  <si>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</si>
  <si>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</si>
  <si>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</si>
  <si>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</si>
  <si>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</si>
  <si>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</si>
  <si>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</si>
  <si>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</si>
  <si>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</si>
  <si>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</si>
  <si>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</si>
  <si>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</si>
  <si>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</si>
  <si>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</si>
  <si>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</si>
  <si>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</si>
  <si>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</si>
  <si>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</si>
  <si>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</si>
  <si>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</si>
  <si>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</si>
  <si>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</si>
  <si>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</si>
  <si>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</si>
  <si>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</si>
  <si>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</si>
  <si>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</si>
  <si>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</si>
  <si>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</si>
  <si>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</si>
  <si>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</si>
  <si>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</si>
  <si>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</si>
  <si>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</si>
  <si>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</si>
  <si>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</si>
  <si>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</si>
  <si>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</si>
  <si>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</si>
  <si>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</si>
  <si>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</si>
  <si>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</si>
  <si>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</si>
  <si>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</si>
  <si>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</si>
  <si>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</si>
  <si>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</si>
  <si>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</si>
  <si>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</si>
  <si>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</si>
  <si>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</si>
  <si>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</si>
  <si>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</si>
  <si>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</si>
  <si>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</si>
  <si>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</si>
  <si>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</si>
  <si>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</si>
  <si>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</si>
  <si>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</si>
  <si>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</si>
  <si>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</si>
  <si>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</si>
  <si>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</si>
  <si>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</si>
  <si>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</si>
  <si>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</si>
  <si>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</si>
  <si>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</si>
  <si>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</si>
  <si>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</si>
  <si>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</si>
  <si>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</si>
  <si>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</si>
  <si>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</si>
  <si>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</si>
  <si>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</si>
  <si>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</si>
  <si>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</si>
  <si>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</si>
  <si>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</si>
  <si>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</si>
  <si>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</si>
  <si>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</si>
  <si>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</si>
  <si>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</si>
  <si>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</si>
  <si>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</si>
  <si>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</si>
  <si>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</si>
  <si>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</si>
  <si>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</si>
  <si>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</si>
  <si>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</si>
  <si>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</si>
  <si>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</si>
  <si>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</si>
  <si>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</si>
  <si>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</si>
  <si>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</si>
  <si>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</si>
  <si>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</si>
  <si>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</si>
  <si>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</si>
  <si>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</si>
  <si>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</si>
  <si>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</si>
  <si>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</si>
  <si>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</si>
  <si>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</si>
  <si>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</si>
  <si>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</si>
  <si>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</si>
  <si>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</si>
  <si>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</si>
  <si>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</si>
  <si>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</si>
  <si>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</si>
  <si>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</si>
  <si>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</si>
  <si>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</si>
  <si>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</si>
  <si>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</si>
  <si>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</si>
  <si>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</si>
  <si>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</si>
  <si>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</si>
  <si>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</si>
  <si>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</si>
  <si>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</si>
  <si>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</si>
  <si>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</si>
  <si>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</si>
  <si>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</si>
  <si>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</si>
  <si>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</si>
  <si>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</si>
  <si>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</si>
  <si>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</si>
  <si>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</si>
  <si>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</si>
  <si>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</si>
  <si>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</si>
  <si>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</si>
  <si>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</si>
  <si>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</si>
  <si>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</si>
  <si>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</si>
  <si>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</si>
  <si>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</si>
  <si>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</si>
  <si>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</si>
  <si>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</si>
  <si>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</si>
  <si>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</si>
  <si>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</si>
  <si>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</si>
  <si>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</si>
  <si>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</si>
  <si>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</si>
  <si>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</si>
  <si>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</si>
  <si>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</si>
  <si>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</si>
  <si>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</si>
  <si>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</si>
  <si>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</si>
  <si>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</si>
  <si>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</si>
  <si>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</si>
  <si>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</si>
  <si>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</si>
  <si>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</si>
  <si>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</si>
  <si>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</si>
  <si>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</si>
  <si>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</si>
  <si>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</si>
  <si>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</si>
  <si>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</si>
  <si>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</si>
  <si>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</si>
  <si>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</si>
  <si>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</si>
  <si>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</si>
  <si>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</si>
  <si>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PCM-20251202-00000630</t>
  </si>
  <si>
    <t xml:space="preserve">team saved hub sites as sceco blackout in area </t>
  </si>
  <si>
    <t>PCM-20251202-00000666</t>
  </si>
  <si>
    <t xml:space="preserve">Restored by PG </t>
  </si>
  <si>
    <t>PCM-20251202-00000609</t>
  </si>
  <si>
    <t xml:space="preserve">team on the way  45 min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</si>
  <si>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</si>
  <si>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</si>
  <si>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</si>
  <si>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</si>
  <si>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</si>
  <si>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</si>
  <si>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</si>
  <si>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</si>
  <si>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</si>
  <si>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</si>
  <si>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PCM-20251202-00000469</t>
  </si>
  <si>
    <t xml:space="preserve">Sceco black out on Madraka area ,EM team at site </t>
  </si>
  <si>
    <t>PCM-20251202-00000524</t>
  </si>
  <si>
    <t>TE issue and site has access issue as owner access will be available after Asar. We are trying with owner with our coordinator to solve the issue</t>
  </si>
  <si>
    <t>PCM-20251202-00000647</t>
  </si>
  <si>
    <t xml:space="preserve">EM team need 10 min </t>
  </si>
  <si>
    <t>PCM-20251202-00000689</t>
  </si>
  <si>
    <t xml:space="preserve">EM team need 20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</si>
</sst>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12" totalsRowShown="0" headerRowDxfId="172" dataDxfId="171" headerRowBorderDxfId="169" tableBorderDxfId="170" totalsRowBorderDxfId="168">
  <autoFilter ref="A1:L21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52" totalsRowShown="0" headerRowDxfId="155" dataDxfId="154" headerRowBorderDxfId="152" tableBorderDxfId="153" totalsRowBorderDxfId="151">
  <autoFilter ref="A1:CJ5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37" totalsRowShown="0" headerRowDxfId="62" dataDxfId="61" headerRowBorderDxfId="59" tableBorderDxfId="60">
  <autoFilter ref="A1:L937"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38" totalsRowShown="0" headerRowDxfId="46" dataDxfId="45" headerRowBorderDxfId="43" tableBorderDxfId="44" totalsRowBorderDxfId="42">
  <autoFilter ref="A1:L23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2" totalsRowShown="0" headerRowDxfId="29" dataDxfId="28" headerRowBorderDxfId="26" tableBorderDxfId="27">
  <autoFilter ref="A1:L4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61" totalsRowShown="0" headerRowDxfId="13" tableBorderDxfId="12">
  <autoFilter ref="A1:L461"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12"/>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330.53561736111442</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c r="B3" s="128" t="str">
        <f>IFERROR(VLOOKUP(D3,DB!A:K,11,0),"")</f>
        <v/>
      </c>
      <c r="C3" s="128"/>
      <c r="D3" s="56"/>
      <c r="E3" s="127"/>
      <c r="F3" s="126"/>
      <c r="G3" s="125">
        <f ca="1">IFERROR(NOW()-F3,"-")</f>
        <v>45993.484043287041</v>
      </c>
      <c r="H3" s="126"/>
      <c r="I3" s="128" t="str">
        <f>IFERROR(VLOOKUP(D3,DB!A:F,6,0),"")</f>
        <v/>
      </c>
      <c r="J3" s="128" t="str">
        <f>IFERROR(VLOOKUP(D3,DB!A:G,7,0),"")</f>
        <v/>
      </c>
      <c r="K3" s="124"/>
      <c r="L3" s="123" t="str">
        <f>IFERROR(VLOOKUP(D3,DB!A:I,9,0),"")</f>
        <v/>
      </c>
    </row>
    <row r="4" spans="1:15" s="61" customFormat="1" ht="15" customHeight="1">
      <c r="A4" s="129"/>
      <c r="B4" s="128" t="str">
        <f>IFERROR(VLOOKUP(D4,DB!A:K,11,0),"")</f>
        <v/>
      </c>
      <c r="C4" s="128"/>
      <c r="D4" s="56"/>
      <c r="E4" s="127"/>
      <c r="F4" s="126"/>
      <c r="G4" s="125">
        <f ca="1">IFERROR(NOW()-F4,"-")</f>
        <v>45993.484043287041</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126"/>
      <c r="G5" s="125">
        <f ca="1">IFERROR(NOW()-F5,"-")</f>
        <v>45993.484043287041</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45993.484043287041</v>
      </c>
      <c r="H6" s="126"/>
      <c r="I6" s="128" t="str">
        <f>IFERROR(VLOOKUP(D6,DB!A:F,6,0),"")</f>
        <v/>
      </c>
      <c r="J6" s="128" t="str">
        <f>IFERROR(VLOOKUP(D6,DB!A:G,7,0),"")</f>
        <v/>
      </c>
      <c r="K6" s="124"/>
      <c r="L6" s="123" t="str">
        <f>IFERROR(VLOOKUP(D6,DB!A:I,9,0),"")</f>
        <v/>
      </c>
    </row>
    <row r="7" spans="1:15" s="61" customFormat="1" ht="15" customHeight="1">
      <c r="A7" s="129"/>
      <c r="B7" s="128" t="str">
        <f>IFERROR(VLOOKUP(D7,DB!A:K,11,0),"")</f>
        <v/>
      </c>
      <c r="C7" s="128"/>
      <c r="D7" s="56"/>
      <c r="E7" s="127"/>
      <c r="F7" s="126"/>
      <c r="G7" s="125">
        <f ca="1">IFERROR(NOW()-F7,"-")</f>
        <v>45993.484043287041</v>
      </c>
      <c r="H7" s="126"/>
      <c r="I7" s="128" t="str">
        <f>IFERROR(VLOOKUP(D7,DB!A:F,6,0),"")</f>
        <v/>
      </c>
      <c r="J7" s="128" t="str">
        <f>IFERROR(VLOOKUP(D7,DB!A:G,7,0),"")</f>
        <v/>
      </c>
      <c r="K7" s="124"/>
      <c r="L7" s="123" t="str">
        <f>IFERROR(VLOOKUP(D7,DB!A:I,9,0),"")</f>
        <v/>
      </c>
    </row>
    <row r="8" spans="1:15" s="61" customFormat="1" ht="15" customHeight="1">
      <c r="A8" s="129"/>
      <c r="B8" s="128" t="str">
        <f>IFERROR(VLOOKUP(D8,DB!A:K,11,0),"")</f>
        <v/>
      </c>
      <c r="C8" s="128"/>
      <c r="D8" s="56"/>
      <c r="E8" s="127"/>
      <c r="F8" s="126"/>
      <c r="G8" s="125">
        <f ca="1">IFERROR(NOW()-F8,"-")</f>
        <v>45993.484043287041</v>
      </c>
      <c r="H8" s="126"/>
      <c r="I8" s="128" t="str">
        <f>IFERROR(VLOOKUP(D8,DB!A:F,6,0),"")</f>
        <v/>
      </c>
      <c r="J8" s="128" t="str">
        <f>IFERROR(VLOOKUP(D8,DB!A:G,7,0),"")</f>
        <v/>
      </c>
      <c r="K8" s="124"/>
      <c r="L8" s="123" t="str">
        <f>IFERROR(VLOOKUP(D8,DB!A:I,9,0),"")</f>
        <v/>
      </c>
    </row>
    <row r="9" spans="1:15" s="61" customFormat="1" ht="15" customHeight="1">
      <c r="A9" s="129"/>
      <c r="B9" s="128" t="str">
        <f>IFERROR(VLOOKUP(D9,DB!A:K,11,0),"")</f>
        <v/>
      </c>
      <c r="C9" s="128"/>
      <c r="D9" s="56"/>
      <c r="E9" s="127"/>
      <c r="F9" s="126"/>
      <c r="G9" s="125">
        <f ca="1">IFERROR(NOW()-F9,"-")</f>
        <v>45993.484043287041</v>
      </c>
      <c r="H9" s="126"/>
      <c r="I9" s="128" t="str">
        <f>IFERROR(VLOOKUP(D9,DB!A:F,6,0),"")</f>
        <v/>
      </c>
      <c r="J9" s="128" t="str">
        <f>IFERROR(VLOOKUP(D9,DB!A:G,7,0),"")</f>
        <v/>
      </c>
      <c r="K9" s="124"/>
      <c r="L9" s="123" t="str">
        <f>IFERROR(VLOOKUP(D9,DB!A:I,9,0),"")</f>
        <v/>
      </c>
    </row>
    <row r="10" spans="1:15" ht="15" customHeight="1">
      <c r="A10" s="129"/>
      <c r="B10" s="128" t="str">
        <f>IFERROR(VLOOKUP(D10,DB!A:K,11,0),"")</f>
        <v/>
      </c>
      <c r="C10" s="128"/>
      <c r="D10" s="56"/>
      <c r="E10" s="127"/>
      <c r="F10" s="126"/>
      <c r="G10" s="125">
        <f ca="1">IFERROR(NOW()-F10,"-")</f>
        <v>45993.484043287041</v>
      </c>
      <c r="H10" s="126"/>
      <c r="I10" s="128" t="str">
        <f>IFERROR(VLOOKUP(D10,DB!A:F,6,0),"")</f>
        <v/>
      </c>
      <c r="J10" s="128" t="str">
        <f>IFERROR(VLOOKUP(D10,DB!A:G,7,0),"")</f>
        <v/>
      </c>
      <c r="K10" s="124"/>
      <c r="L10" s="123" t="str">
        <f>IFERROR(VLOOKUP(D10,DB!A:I,9,0),"")</f>
        <v/>
      </c>
    </row>
    <row r="11" spans="1:15" ht="15" customHeight="1">
      <c r="A11" s="129"/>
      <c r="B11" s="128" t="str">
        <f>IFERROR(VLOOKUP(D11,DB!A:K,11,0),"")</f>
        <v/>
      </c>
      <c r="C11" s="128"/>
      <c r="D11" s="56"/>
      <c r="E11" s="127"/>
      <c r="F11" s="126"/>
      <c r="G11" s="125">
        <f ca="1">IFERROR(NOW()-F11,"-")</f>
        <v>45993.484043287041</v>
      </c>
      <c r="H11" s="126"/>
      <c r="I11" s="128" t="str">
        <f>IFERROR(VLOOKUP(D11,DB!A:F,6,0),"")</f>
        <v/>
      </c>
      <c r="J11" s="128" t="str">
        <f>IFERROR(VLOOKUP(D11,DB!A:G,7,0),"")</f>
        <v/>
      </c>
      <c r="K11" s="124"/>
      <c r="L11" s="123" t="str">
        <f>IFERROR(VLOOKUP(D11,DB!A:I,9,0),"")</f>
        <v/>
      </c>
    </row>
    <row r="12" spans="1:15" ht="15" customHeight="1">
      <c r="A12" s="129"/>
      <c r="B12" s="128" t="str">
        <f>IFERROR(VLOOKUP(D12,DB!A:K,11,0),"")</f>
        <v/>
      </c>
      <c r="C12" s="128"/>
      <c r="D12" s="56"/>
      <c r="E12" s="127"/>
      <c r="F12" s="126"/>
      <c r="G12" s="125">
        <f ca="1">IFERROR(NOW()-F12,"-")</f>
        <v>45993.484043287041</v>
      </c>
      <c r="H12" s="126"/>
      <c r="I12" s="128" t="str">
        <f>IFERROR(VLOOKUP(D12,DB!A:F,6,0),"")</f>
        <v/>
      </c>
      <c r="J12" s="128" t="str">
        <f>IFERROR(VLOOKUP(D12,DB!A:G,7,0),"")</f>
        <v/>
      </c>
      <c r="K12" s="124"/>
      <c r="L12" s="123" t="str">
        <f>IFERROR(VLOOKUP(D12,DB!A:I,9,0),"")</f>
        <v/>
      </c>
    </row>
    <row r="13" spans="1:15" ht="15" customHeight="1">
      <c r="A13" s="129"/>
      <c r="B13" s="128" t="str">
        <f>IFERROR(VLOOKUP(D13,DB!A:K,11,0),"")</f>
        <v/>
      </c>
      <c r="C13" s="128"/>
      <c r="D13" s="56"/>
      <c r="E13" s="127"/>
      <c r="F13" s="126"/>
      <c r="G13" s="125">
        <f ca="1">IFERROR(NOW()-F13,"-")</f>
        <v>45993.484043287041</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45993.484043287041</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45993.484043287041</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45993.484043287041</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45993.484043287041</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45993.484043287041</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45993.484043287041</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45993.484043287041</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45993.484043287041</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45993.484043287041</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45993.484043287041</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45993.484043287041</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45993.484043287041</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45993.484043287041</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45993.484043287041</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45993.484043287041</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45993.484043287041</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45993.484043287041</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45993.484043287041</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45993.484043287041</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45993.484043287041</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45993.484043287041</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45993.484043287041</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45993.484043287041</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45993.484043287041</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45993.484043287041</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45993.484043287041</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45993.484043287041</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45993.484043287041</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45993.484043287041</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45993.484043287041</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45993.484043287041</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45993.484043287041</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45993.484043287041</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45993.484043287041</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45993.484043287041</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45993.484043287041</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45993.484043287041</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45993.484043287041</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45993.484043287041</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45993.484043287041</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45993.484043287041</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45993.484043287041</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45993.484043287041</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45993.484043287041</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45993.484043287041</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45993.484043287041</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45993.484043287041</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45993.484043287041</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45993.484043287041</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45993.484043287041</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45993.484043287041</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45993.484043287041</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45993.484043287041</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45993.484043287041</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45993.484043287041</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45993.484043287041</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45993.484043287041</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45993.484043287041</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45993.484043287041</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45993.484043287041</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45993.484043287041</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45993.484043287041</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45993.484043287041</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45993.484043287041</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45993.484043287041</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45993.484043287041</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45993.484043287041</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45993.484043287041</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45993.484043287041</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45993.484043287041</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45993.484043287041</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45993.484043287041</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45993.484043287041</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45993.484043287041</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45993.484043287041</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45993.484043287041</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45993.484043287041</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45993.484043287041</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45993.484043287041</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45993.484043287041</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45993.484043287041</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45993.484043287041</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45993.484043287041</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45993.484043287041</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45993.484043287041</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45993.484043287041</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45993.484043287041</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45993.484043287041</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45993.484043287041</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45993.484043287041</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45993.484043287041</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45993.484043287041</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45993.484043287041</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45993.484043287041</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45993.484043287041</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45993.484043287041</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45993.484043287041</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45993.484043287041</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45993.484043287041</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45993.484043287041</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45993.484043287041</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45993.484043287041</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45993.484043287041</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45993.484043287041</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45993.484043287041</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45993.484043287041</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45993.484043287041</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45993.484043287041</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45993.484043287041</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45993.484043287041</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45993.484043287041</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45993.484043287041</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45993.484043287041</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45993.484043287041</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45993.484043287041</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45993.484043287041</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45993.484043287041</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45993.484043287041</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45993.484043287041</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45993.484043287041</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45993.484043287041</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45993.484043287041</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45993.484043287041</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45993.484043287041</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45993.484043287041</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45993.484043287041</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45993.484043287041</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45993.484043287041</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45993.484043287041</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45993.484043287041</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45993.484043287041</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45993.484043287041</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45993.484043287041</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45993.484043287041</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45993.484043287041</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45993.484043287041</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45993.484043287041</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45993.484043287041</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45993.484043287041</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45993.484043287041</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45993.484043287041</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45993.484043287041</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45993.484043287041</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45993.484043287041</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45993.484043287041</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45993.484043287041</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45993.484043287041</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45993.484043287041</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45993.484043287041</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45993.484043287041</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45993.484043287041</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45993.484043287041</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45993.484043287041</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45993.484043287041</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45993.484043287041</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45993.484043287041</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45993.484043287041</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45993.484043287041</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45993.484043287041</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45993.484043287041</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45993.484043287041</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45993.484043287041</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45993.484043287041</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45993.484043287041</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45993.484043287041</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45993.484043287041</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45993.484043287041</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45993.484043287041</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45993.484043287041</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45993.484043287041</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45993.484043287041</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45993.484043287041</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45993.484043287041</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45993.484043287041</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45993.484043287041</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45993.484043287041</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45993.484043287041</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45993.484043287041</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45993.484043287041</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45993.484043287041</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45993.484043287041</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45993.484043287041</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45993.484043287041</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45993.484043287041</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45993.484043287041</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45993.484043287041</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45993.484043287041</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45993.484043287041</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45993.484043287041</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45993.484043287041</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45993.484043287041</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45993.484043287041</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45993.484043287041</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45993.484043287041</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45993.484043287041</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45993.484043287041</v>
      </c>
      <c r="H209" s="126"/>
      <c r="I209" s="128" t="str">
        <f>IFERROR(VLOOKUP(D209,DB!A:F,6,0),"")</f>
        <v/>
      </c>
      <c r="J209" s="128" t="str">
        <f>IFERROR(VLOOKUP(D209,DB!A:G,7,0),"")</f>
        <v/>
      </c>
      <c r="K209" s="124"/>
      <c r="L209" s="123" t="str">
        <f>IFERROR(VLOOKUP(D209,DB!A:I,9,0),"")</f>
        <v/>
      </c>
    </row>
    <row r="210" spans="1:12" ht="15" customHeight="1">
      <c r="A210" s="129"/>
      <c r="B210" s="128" t="str">
        <f>IFERROR(VLOOKUP(D210,DB!A:K,11,0),"")</f>
        <v/>
      </c>
      <c r="C210" s="128"/>
      <c r="D210" s="56"/>
      <c r="E210" s="127"/>
      <c r="F210" s="126"/>
      <c r="G210" s="125">
        <f ca="1">IFERROR(NOW()-F210,"-")</f>
        <v>45993.484043287041</v>
      </c>
      <c r="H210" s="126"/>
      <c r="I210" s="128" t="str">
        <f>IFERROR(VLOOKUP(D210,DB!A:F,6,0),"")</f>
        <v/>
      </c>
      <c r="J210" s="128" t="str">
        <f>IFERROR(VLOOKUP(D210,DB!A:G,7,0),"")</f>
        <v/>
      </c>
      <c r="K210" s="124"/>
      <c r="L210" s="123" t="str">
        <f>IFERROR(VLOOKUP(D210,DB!A:I,9,0),"")</f>
        <v/>
      </c>
    </row>
    <row r="211" spans="1:12" ht="15" customHeight="1">
      <c r="A211" s="129"/>
      <c r="B211" s="128" t="str">
        <f>IFERROR(VLOOKUP(D211,DB!A:K,11,0),"")</f>
        <v/>
      </c>
      <c r="C211" s="128"/>
      <c r="D211" s="56"/>
      <c r="E211" s="127"/>
      <c r="F211" s="126"/>
      <c r="G211" s="125">
        <f ca="1">IFERROR(NOW()-F211,"-")</f>
        <v>45993.484043287041</v>
      </c>
      <c r="H211" s="126"/>
      <c r="I211" s="128" t="str">
        <f>IFERROR(VLOOKUP(D211,DB!A:F,6,0),"")</f>
        <v/>
      </c>
      <c r="J211" s="128" t="str">
        <f>IFERROR(VLOOKUP(D211,DB!A:G,7,0),"")</f>
        <v/>
      </c>
      <c r="K211" s="124"/>
      <c r="L211" s="123" t="str">
        <f>IFERROR(VLOOKUP(D211,DB!A:I,9,0),"")</f>
        <v/>
      </c>
    </row>
    <row r="212" spans="1:12" ht="15" customHeight="1">
      <c r="A212" s="129"/>
      <c r="B212" s="128" t="str">
        <f>IFERROR(VLOOKUP(D212,DB!A:K,11,0),"")</f>
        <v/>
      </c>
      <c r="C212" s="128"/>
      <c r="D212" s="56"/>
      <c r="E212" s="127"/>
      <c r="F212" s="126"/>
      <c r="G212" s="125">
        <f ca="1">IFERROR(NOW()-F212,"-")</f>
        <v>45993.484043287041</v>
      </c>
      <c r="H212" s="126"/>
      <c r="I212" s="128" t="str">
        <f>IFERROR(VLOOKUP(D212,DB!A:F,6,0),"")</f>
        <v/>
      </c>
      <c r="J212" s="128" t="str">
        <f>IFERROR(VLOOKUP(D212,DB!A:G,7,0),"")</f>
        <v/>
      </c>
      <c r="K212" s="124"/>
      <c r="L212" s="123" t="str">
        <f>IFERROR(VLOOKUP(D212,DB!A:I,9,0),"")</f>
        <v/>
      </c>
    </row>
  </sheetData>
  <customSheetViews>
    <customSheetView guid="{F6042A99-DD27-4453-835D-0834D95730CC}" filter="1" showAutoFilter="1">
      <pageMargins left="0" right="0" top="0" bottom="0" header="0" footer="0"/>
      <autoFilter ref="B1:M1" xr:uid="{61099C58-FFC1-4874-A826-A112F86E540F}"/>
    </customSheetView>
  </customSheetViews>
  <dataValidations count="2">
    <dataValidation allowBlank="1" showInputMessage="1" showErrorMessage="1" sqref="E1" xr:uid="{5DBA255D-CDD9-49FB-AD3C-AF70AB4EE696}"/>
    <dataValidation type="list" allowBlank="1" showInputMessage="1" showErrorMessage="1" sqref="E2:E21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52"/>
  <sheetViews>
    <sheetView workbookViewId="0">
      <selection activeCell="D5" sqre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168.48420532407908</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9.0966243055590894</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39192</v>
      </c>
      <c r="B5" s="18" t="str">
        <f>IFERROR(VLOOKUP(D5,DB!A:K,11,0),"")</f>
        <v>R2</v>
      </c>
      <c r="C5" s="18">
        <v>3</v>
      </c>
      <c r="D5" s="18" t="s">
        <v>19363</v>
      </c>
      <c r="E5" s="99" t="s">
        <v>39106</v>
      </c>
      <c r="F5" s="100">
        <v>45993.439756944441</v>
      </c>
      <c r="G5" s="101">
        <f ca="1">IFERROR(NOW()-F5,"-")</f>
        <v>4.4286342599662021E-2</v>
      </c>
      <c r="H5" s="100">
        <v>45993.432118055556</v>
      </c>
      <c r="I5" s="18" t="str">
        <f>IFERROR(VLOOKUP(D5,DB!A:F,6,0),"")</f>
        <v>SCECO</v>
      </c>
      <c r="J5" s="18" t="str">
        <f>IFERROR(VLOOKUP(D5,DB!A:G,7,0),"")</f>
        <v>Dead</v>
      </c>
      <c r="K5" s="19" t="s">
        <v>39193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t="s">
        <v>39194</v>
      </c>
      <c r="B6" s="18" t="str">
        <f>IFERROR(VLOOKUP(D6,DB!A:K,11,0),"")</f>
        <v>R2</v>
      </c>
      <c r="C6" s="18">
        <v>1</v>
      </c>
      <c r="D6" s="18" t="s">
        <v>23838</v>
      </c>
      <c r="E6" s="99" t="s">
        <v>39185</v>
      </c>
      <c r="F6" s="100">
        <v>45993.449363425927</v>
      </c>
      <c r="G6" s="101">
        <f ca="1">IFERROR(NOW()-F6,"-")</f>
        <v>3.4679861113545485E-2</v>
      </c>
      <c r="H6" s="100">
        <v>45993.444502314815</v>
      </c>
      <c r="I6" s="18" t="str">
        <f>IFERROR(VLOOKUP(D6,DB!A:F,6,0),"")</f>
        <v>SCECO</v>
      </c>
      <c r="J6" s="18" t="str">
        <f>IFERROR(VLOOKUP(D6,DB!A:G,7,0),"")</f>
        <v>Good</v>
      </c>
      <c r="K6" s="19" t="s">
        <v>39195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45993.484043287041</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45993.484043287041</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45993.484043287041</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45993.484043287041</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45993.484043287041</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45993.484043287041</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45993.484043287041</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45993.484043287041</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45993.484043287041</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45993.484043287041</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45993.484043287041</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45993.484043287041</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45993.484043287041</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45993.484043287041</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45993.484043287041</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45993.484043287041</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45993.484043287041</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45993.484043287041</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45993.484043287041</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45993.484043287041</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45993.484043287041</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45993.484043287041</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45993.484043287041</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45993.484043287041</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45993.484043287041</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45993.484043287041</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45993.484043287041</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45993.484043287041</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45993.484043287041</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45993.484043287041</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45993.484043287041</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45993.484043287041</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45993.484043287041</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45993.484043287041</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45993.484043287041</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45993.484043287041</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45993.484043287041</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45993.484043287041</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45993.484043287041</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45993.484043287041</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45993.484043287041</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45993.484043287041</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45993.484043287041</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45993.484043287041</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45993.484043287041</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45993.484043287041</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sheetData>
  <dataValidations count="2">
    <dataValidation allowBlank="1" showInputMessage="1" showErrorMessage="1" sqref="E1" xr:uid="{4D935161-CDD3-4592-B877-3FB59C99E142}"/>
    <dataValidation type="list" allowBlank="1" showInputMessage="1" showErrorMessage="1" sqref="E3:E5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37"/>
  <sheetViews>
    <sheetView workbookViewId="0">
      <selection activeCell="K2" sqref="K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t="s">
        <v>39196</v>
      </c>
      <c r="B2" s="58" t="str">
        <f>IFERROR(VLOOKUP(D2,DB!A:K,11,0),"")</f>
        <v>R3</v>
      </c>
      <c r="C2" s="18">
        <v>1</v>
      </c>
      <c r="D2" s="58" t="s">
        <v>15514</v>
      </c>
      <c r="E2" s="18" t="s">
        <v>39106</v>
      </c>
      <c r="F2" s="20">
        <v>45993.433159722219</v>
      </c>
      <c r="G2" s="21">
        <f t="shared" ref="G2:G26" ca="1" si="0">IFERROR(NOW()-F2,"-")</f>
        <v>5.0883564821560867E-2</v>
      </c>
      <c r="H2" s="22">
        <v>45993.424675925926</v>
      </c>
      <c r="I2" s="19" t="str">
        <f>IFERROR(VLOOKUP(D2,DB!A:F,6,0),"")</f>
        <v>SCECO</v>
      </c>
      <c r="J2" s="18" t="str">
        <f>IFERROR(VLOOKUP(D2,DB!A:G,7,0),"")</f>
        <v>Dead</v>
      </c>
      <c r="K2" s="42" t="s">
        <v>39197</v>
      </c>
      <c r="L2" s="23" t="str">
        <f>IFERROR(VLOOKUP(D2,DB!A:I,9,0),"")</f>
        <v>Latis</v>
      </c>
    </row>
    <row r="3" spans="1:13" ht="15" customHeight="1">
      <c r="A3" s="19"/>
      <c r="B3" s="58" t="str">
        <f>IFERROR(VLOOKUP(D3,DB!A:K,11,0),"")</f>
        <v/>
      </c>
      <c r="C3" s="58"/>
      <c r="D3" s="18"/>
      <c r="E3" s="18"/>
      <c r="F3" s="20"/>
      <c r="G3" s="21">
        <f t="shared" ca="1" si="0"/>
        <v>45993.484043287041</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45993.484043287041</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45993.484043287041</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45993.484043287041</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45993.484043287041</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45993.484043287041</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45993.484043287041</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45993.484043287041</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45993.484043287041</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45993.484043287041</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45993.484043287041</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45993.484043287041</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45993.484043287041</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45993.484043287041</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45993.484043287041</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45993.484043287041</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45993.484043287041</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45993.484043287041</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45993.484043287041</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45993.484043287041</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45993.484043287041</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45993.484043287041</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45993.484043287041</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45993.484043287041</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ref="G27:G90" ca="1" si="1">IFERROR(NOW()-F27,"-")</f>
        <v>45993.484043287041</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45993.484043287041</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45993.484043287041</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45993.484043287041</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45993.484043287041</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45993.484043287041</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45993.484043287041</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45993.484043287041</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45993.484043287041</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45993.484043287041</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45993.484043287041</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45993.484043287041</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45993.484043287041</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45993.484043287041</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45993.484043287041</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45993.484043287041</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45993.484043287041</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45993.484043287041</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45993.484043287041</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45993.484043287041</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45993.484043287041</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45993.484043287041</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45993.484043287041</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45993.484043287041</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45993.484043287041</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45993.484043287041</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45993.484043287041</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45993.484043287041</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45993.484043287041</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45993.484043287041</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45993.484043287041</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45993.484043287041</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45993.484043287041</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45993.484043287041</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45993.484043287041</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45993.484043287041</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45993.484043287041</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45993.484043287041</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45993.484043287041</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45993.484043287041</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45993.484043287041</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45993.484043287041</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45993.484043287041</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45993.484043287041</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45993.484043287041</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45993.484043287041</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45993.484043287041</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45993.484043287041</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45993.484043287041</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45993.484043287041</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45993.484043287041</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45993.484043287041</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45993.484043287041</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45993.484043287041</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45993.484043287041</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45993.484043287041</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45993.484043287041</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45993.484043287041</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45993.484043287041</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45993.484043287041</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45993.484043287041</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45993.484043287041</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45993.484043287041</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45993.484043287041</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ref="G91:G154" ca="1" si="2">IFERROR(NOW()-F91,"-")</f>
        <v>45993.484043287041</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45993.484043287041</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45993.484043287041</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45993.484043287041</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45993.484043287041</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45993.484043287041</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45993.484043287041</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45993.484043287041</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45993.484043287041</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45993.484043287041</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45993.484043287041</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45993.484043287041</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45993.484043287041</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45993.484043287041</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45993.484043287041</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45993.484043287041</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45993.484043287041</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45993.484043287041</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45993.484043287041</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45993.484043287041</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45993.484043287041</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45993.484043287041</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45993.484043287041</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45993.484043287041</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45993.484043287041</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45993.484043287041</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45993.484043287041</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45993.484043287041</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45993.484043287041</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45993.484043287041</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45993.484043287041</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45993.484043287041</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45993.484043287041</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45993.484043287041</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45993.484043287041</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45993.484043287041</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45993.484043287041</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45993.484043287041</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45993.484043287041</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45993.484043287041</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45993.484043287041</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45993.484043287041</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45993.484043287041</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45993.484043287041</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45993.484043287041</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45993.484043287041</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45993.484043287041</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45993.484043287041</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45993.484043287041</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45993.484043287041</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45993.484043287041</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45993.484043287041</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45993.484043287041</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45993.484043287041</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45993.484043287041</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45993.484043287041</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45993.484043287041</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45993.484043287041</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45993.484043287041</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45993.484043287041</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45993.484043287041</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45993.484043287041</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45993.484043287041</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45993.484043287041</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ref="G155:G218" ca="1" si="3">IFERROR(NOW()-F155,"-")</f>
        <v>45993.484043287041</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45993.484043287041</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45993.484043287041</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45993.484043287041</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45993.484043287041</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45993.484043287041</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45993.484043287041</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45993.484043287041</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45993.484043287041</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45993.484043287041</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45993.484043287041</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45993.484043287041</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45993.484043287041</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45993.484043287041</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45993.484043287041</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45993.484043287041</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45993.484043287041</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45993.484043287041</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45993.484043287041</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45993.484043287041</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45993.484043287041</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45993.484043287041</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45993.484043287041</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45993.484043287041</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45993.484043287041</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45993.484043287041</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45993.484043287041</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45993.484043287041</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45993.484043287041</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45993.484043287041</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45993.484043287041</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45993.484043287041</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45993.484043287041</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45993.484043287041</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45993.484043287041</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45993.484043287041</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45993.484043287041</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45993.484043287041</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45993.484043287041</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45993.484043287041</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45993.484043287041</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45993.484043287041</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45993.484043287041</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45993.484043287041</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45993.484043287041</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45993.484043287041</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45993.484043287041</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45993.484043287041</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45993.484043287041</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45993.484043287041</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45993.484043287041</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45993.484043287041</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45993.484043287041</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45993.484043287041</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45993.484043287041</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45993.484043287041</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45993.484043287041</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45993.484043287041</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45993.484043287041</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45993.484043287041</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45993.484043287041</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45993.484043287041</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45993.484043287041</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45993.484043287041</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ref="G219:G282" ca="1" si="4">IFERROR(NOW()-F219,"-")</f>
        <v>45993.484043287041</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45993.484043287041</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45993.484043287041</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45993.484043287041</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45993.484043287041</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45993.484043287041</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45993.484043287041</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45993.484043287041</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45993.484043287041</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45993.484043287041</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45993.484043287041</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45993.484043287041</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45993.484043287041</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45993.484043287041</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45993.484043287041</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45993.484043287041</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45993.484043287041</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45993.484043287041</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45993.484043287041</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45993.484043287041</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45993.484043287041</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45993.484043287041</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45993.484043287041</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45993.484043287041</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45993.484043287041</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45993.484043287041</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45993.484043287041</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45993.484043287041</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45993.484043287041</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45993.484043287041</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45993.484043287041</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45993.484043287041</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45993.484043287041</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45993.484043287041</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45993.484043287041</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45993.484043287041</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45993.484043287041</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45993.484043287041</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45993.484043287041</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45993.484043287041</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45993.484043287041</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45993.484043287041</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45993.484043287041</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45993.484043287041</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45993.484043287041</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45993.484043287041</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45993.484043287041</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45993.484043287041</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45993.484043287041</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45993.484043287041</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45993.484043287041</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45993.484043287041</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45993.484043287041</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45993.484043287041</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45993.484043287041</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45993.484043287041</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45993.484043287041</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45993.484043287041</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45993.484043287041</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45993.484043287041</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45993.484043287041</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45993.484043287041</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45993.484043287041</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45993.484043287041</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ref="G283:G346" ca="1" si="5">IFERROR(NOW()-F283,"-")</f>
        <v>45993.484043287041</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45993.484043287041</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45993.484043287041</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45993.484043287041</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45993.484043287041</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45993.484043287041</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45993.484043287041</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45993.484043287041</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45993.484043287041</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45993.484043287041</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45993.484043287041</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45993.484043287041</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45993.484043287041</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45993.484043287041</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45993.484043287041</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45993.484043287041</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45993.484043287041</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45993.484043287041</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45993.484043287041</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45993.484043287041</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45993.484043287041</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45993.484043287041</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45993.484043287041</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45993.484043287041</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45993.484043287041</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45993.484043287041</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45993.484043287041</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45993.484043287041</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45993.484043287041</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45993.484043287041</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45993.484043287041</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45993.484043287041</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45993.484043287041</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45993.484043287041</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45993.484043287041</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45993.484043287041</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45993.484043287041</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45993.484043287041</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45993.484043287041</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45993.484043287041</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45993.484043287041</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45993.484043287041</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45993.484043287041</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45993.484043287041</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45993.484043287041</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45993.484043287041</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45993.484043287041</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45993.484043287041</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45993.484043287041</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45993.484043287041</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45993.484043287041</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45993.484043287041</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45993.484043287041</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45993.484043287041</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45993.484043287041</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45993.484043287041</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45993.484043287041</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45993.484043287041</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45993.484043287041</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45993.484043287041</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45993.484043287041</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45993.484043287041</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45993.484043287041</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45993.484043287041</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ref="G347:G410" ca="1" si="6">IFERROR(NOW()-F347,"-")</f>
        <v>45993.484043287041</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45993.484043287041</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45993.484043287041</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45993.484043287041</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45993.484043287041</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45993.484043287041</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45993.484043287041</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45993.484043287041</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45993.484043287041</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45993.484043287041</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45993.484043287041</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45993.484043287041</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45993.484043287041</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45993.484043287041</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45993.484043287041</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45993.484043287041</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45993.484043287041</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45993.484043287041</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45993.484043287041</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45993.484043287041</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45993.484043287041</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45993.484043287041</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45993.484043287041</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45993.484043287041</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45993.484043287041</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45993.484043287041</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45993.484043287041</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45993.484043287041</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45993.484043287041</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45993.484043287041</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45993.484043287041</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45993.484043287041</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45993.484043287041</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45993.484043287041</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45993.484043287041</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45993.484043287041</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45993.484043287041</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45993.484043287041</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45993.484043287041</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45993.484043287041</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45993.484043287041</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45993.484043287041</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45993.484043287041</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45993.484043287041</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45993.484043287041</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45993.484043287041</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45993.484043287041</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45993.484043287041</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45993.484043287041</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45993.484043287041</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45993.484043287041</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45993.484043287041</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45993.484043287041</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45993.484043287041</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45993.484043287041</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45993.484043287041</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45993.484043287041</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45993.484043287041</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45993.484043287041</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45993.484043287041</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45993.484043287041</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45993.484043287041</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45993.484043287041</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45993.484043287041</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ref="G411:G474" ca="1" si="7">IFERROR(NOW()-F411,"-")</f>
        <v>45993.484043287041</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45993.484043287041</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45993.484043287041</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45993.484043287041</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45993.484043287041</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45993.484043287041</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45993.484043287041</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45993.484043287041</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45993.484043287041</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45993.484043287041</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45993.484043287041</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45993.484043287041</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45993.484043287041</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45993.484043287041</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45993.484043287041</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45993.484043287041</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45993.484043287041</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45993.484043287041</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45993.484043287041</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45993.484043287041</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45993.484043287041</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45993.484043287041</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45993.484043287041</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45993.484043287041</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45993.484043287041</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45993.484043287041</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45993.484043287041</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45993.484043287041</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45993.484043287041</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45993.484043287041</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45993.484043287041</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45993.484043287041</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45993.484043287041</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45993.484043287041</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45993.484043287041</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45993.484043287041</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45993.484043287041</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45993.484043287041</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45993.484043287041</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45993.484043287041</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45993.484043287041</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45993.484043287041</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45993.484043287041</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45993.484043287041</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45993.484043287041</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45993.484043287041</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45993.484043287041</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45993.484043287041</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45993.484043287041</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45993.484043287041</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45993.484043287041</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45993.484043287041</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45993.484043287041</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45993.484043287041</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45993.484043287041</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45993.484043287041</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45993.484043287041</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45993.484043287041</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45993.484043287041</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45993.484043287041</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45993.484043287041</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45993.484043287041</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45993.484043287041</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45993.484043287041</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ref="G475:G538" ca="1" si="8">IFERROR(NOW()-F475,"-")</f>
        <v>45993.484043287041</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45993.484043287041</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45993.484043287041</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45993.484043287041</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45993.484043287041</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45993.484043287041</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45993.484043287041</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45993.484043287041</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45993.484043287041</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45993.484043287041</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45993.484043287041</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45993.484043287041</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45993.484043287041</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45993.484043287041</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45993.484043287041</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45993.484043287041</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45993.484043287041</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45993.484043287041</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45993.484043287041</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45993.484043287041</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45993.484043287041</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45993.484043287041</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45993.484043287041</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45993.484043287041</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45993.484043287041</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45993.484043287041</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45993.484043287041</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45993.484043287041</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45993.484043287041</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45993.484043287041</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45993.484043287041</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45993.484043287041</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45993.484043287041</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45993.484043287041</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45993.484043287041</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45993.484043287041</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45993.484043287041</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45993.484043287041</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45993.484043287041</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45993.484043287041</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45993.484043287041</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45993.484043287041</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45993.484043287041</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45993.484043287041</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45993.484043287041</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45993.484043287041</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45993.484043287041</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45993.484043287041</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45993.484043287041</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45993.484043287041</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45993.484043287041</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45993.484043287041</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45993.484043287041</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45993.484043287041</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45993.484043287041</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45993.484043287041</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45993.484043287041</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45993.484043287041</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45993.484043287041</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45993.484043287041</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45993.484043287041</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45993.484043287041</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45993.484043287041</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45993.484043287041</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ref="G539:G602" ca="1" si="9">IFERROR(NOW()-F539,"-")</f>
        <v>45993.484043287041</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45993.484043287041</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45993.484043287041</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45993.484043287041</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45993.484043287041</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45993.484043287041</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45993.484043287041</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45993.484043287041</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45993.484043287041</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45993.484043287041</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45993.484043287041</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45993.484043287041</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45993.484043287041</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45993.484043287041</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45993.484043287041</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45993.484043287041</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45993.484043287041</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45993.484043287041</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45993.484043287041</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45993.484043287041</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45993.484043287041</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45993.484043287041</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45993.484043287041</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45993.484043287041</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45993.484043287041</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45993.484043287041</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45993.484043287041</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45993.484043287041</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45993.484043287041</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45993.484043287041</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45993.484043287041</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45993.484043287041</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45993.484043287041</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45993.484043287041</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45993.484043287041</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45993.484043287041</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45993.484043287041</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45993.484043287041</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45993.484043287041</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45993.484043287041</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45993.484043287041</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45993.484043287041</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45993.484043287041</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45993.484043287041</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45993.484043287041</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45993.484043287041</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45993.484043287041</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45993.484043287041</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45993.484043287041</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45993.484043287041</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45993.484043287041</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45993.484043287041</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45993.484043287041</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45993.484043287041</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45993.484043287041</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45993.484043287041</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45993.484043287041</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45993.484043287041</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45993.484043287041</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45993.484043287041</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45993.484043287041</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45993.484043287041</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45993.484043287041</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45993.484043287041</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ref="G603:G666" ca="1" si="10">IFERROR(NOW()-F603,"-")</f>
        <v>45993.484043287041</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45993.484043287041</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45993.484043287041</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45993.484043287041</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45993.484043287041</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45993.484043287041</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45993.484043287041</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45993.484043287041</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45993.484043287041</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45993.484043287041</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45993.484043287041</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45993.484043287041</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45993.484043287041</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45993.484043287041</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45993.484043287041</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45993.484043287041</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45993.484043287041</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45993.484043287041</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45993.484043287041</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45993.484043287041</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45993.484043287041</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45993.484043287041</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45993.484043287041</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45993.484043287041</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45993.484043287041</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45993.484043287041</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45993.484043287041</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45993.484043287041</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45993.484043287041</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45993.484043287041</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45993.484043287041</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45993.484043287041</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45993.484043287041</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45993.484043287041</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45993.484043287041</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45993.484043287041</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45993.484043287041</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45993.484043287041</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45993.484043287041</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45993.484043287041</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45993.484043287041</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45993.484043287041</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45993.484043287041</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45993.484043287041</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45993.484043287041</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45993.484043287041</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45993.484043287041</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45993.484043287041</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45993.484043287041</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45993.484043287041</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45993.484043287041</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45993.484043287041</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45993.484043287041</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45993.484043287041</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45993.484043287041</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45993.484043287041</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45993.484043287041</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45993.484043287041</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45993.484043287041</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45993.484043287041</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45993.484043287041</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45993.484043287041</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45993.484043287041</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45993.484043287041</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ref="G667:G730" ca="1" si="11">IFERROR(NOW()-F667,"-")</f>
        <v>45993.484043287041</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45993.484043287041</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45993.484043287041</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45993.484043287041</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45993.484043287041</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45993.484043287041</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45993.484043287041</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45993.484043287041</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45993.484043287041</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45993.484043287041</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45993.484043287041</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45993.484043287041</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45993.484043287041</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45993.484043287041</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45993.484043287041</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45993.484043287041</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45993.484043287041</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45993.484043287041</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45993.484043287041</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45993.484043287041</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45993.484043287041</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45993.484043287041</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45993.484043287041</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45993.484043287041</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45993.484043287041</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45993.484043287041</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45993.484043287041</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45993.484043287041</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45993.484043287041</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45993.484043287041</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45993.484043287041</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45993.484043287041</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45993.484043287041</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45993.484043287041</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45993.484043287041</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45993.484043287041</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45993.484043287041</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45993.484043287041</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45993.484043287041</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45993.484043287041</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45993.484043287041</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45993.484043287041</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45993.484043287041</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45993.484043287041</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45993.484043287041</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45993.484043287041</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45993.484043287041</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45993.484043287041</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45993.484043287041</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45993.484043287041</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45993.484043287041</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45993.484043287041</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45993.484043287041</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45993.484043287041</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45993.484043287041</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45993.484043287041</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45993.484043287041</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45993.484043287041</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45993.484043287041</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45993.484043287041</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45993.484043287041</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45993.484043287041</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45993.484043287041</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45993.484043287041</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ref="G731:G794" ca="1" si="12">IFERROR(NOW()-F731,"-")</f>
        <v>45993.484043287041</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45993.484043287041</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45993.484043287041</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45993.484043287041</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45993.484043287041</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45993.484043287041</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45993.484043287041</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45993.484043287041</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45993.484043287041</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45993.484043287041</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45993.484043287041</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45993.484043287041</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45993.484043287041</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45993.484043287041</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45993.484043287041</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45993.484043287041</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45993.484043287041</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45993.484043287041</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45993.484043287041</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45993.484043287041</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45993.484043287041</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45993.484043287041</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45993.484043287041</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45993.484043287041</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45993.484043287041</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45993.484043287041</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45993.484043287041</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45993.484043287041</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45993.484043287041</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45993.484043287041</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45993.484043287041</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45993.484043287041</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45993.484043287041</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45993.484043287041</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45993.484043287041</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45993.484043287041</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45993.484043287041</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45993.484043287041</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45993.484043287041</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45993.484043287041</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45993.484043287041</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45993.484043287041</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45993.484043287041</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45993.484043287041</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45993.484043287041</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45993.484043287041</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45993.484043287041</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45993.484043287041</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45993.484043287041</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45993.484043287041</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45993.484043287041</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45993.484043287041</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45993.484043287041</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45993.484043287041</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45993.484043287041</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45993.484043287041</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45993.484043287041</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45993.484043287041</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45993.484043287041</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45993.484043287041</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45993.484043287041</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45993.484043287041</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45993.484043287041</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45993.484043287041</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ref="G795:G858" ca="1" si="13">IFERROR(NOW()-F795,"-")</f>
        <v>45993.484043287041</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45993.484043287041</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45993.484043287041</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45993.484043287041</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45993.484043287041</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45993.484043287041</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45993.484043287041</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45993.484043287041</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45993.484043287041</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45993.484043287041</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45993.484043287041</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45993.484043287041</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45993.484043287041</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45993.484043287041</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45993.484043287041</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45993.484043287041</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45993.484043287041</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45993.484043287041</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45993.484043287041</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45993.484043287041</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45993.484043287041</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45993.484043287041</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45993.484043287041</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45993.484043287041</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45993.484043287041</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45993.484043287041</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45993.484043287041</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45993.484043287041</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45993.484043287041</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45993.484043287041</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45993.484043287041</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45993.484043287041</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45993.484043287041</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45993.484043287041</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45993.484043287041</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45993.484043287041</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45993.484043287041</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45993.484043287041</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45993.484043287041</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45993.484043287041</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45993.484043287041</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45993.484043287041</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45993.484043287041</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45993.484043287041</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45993.484043287041</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45993.484043287041</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45993.484043287041</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45993.484043287041</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45993.484043287041</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45993.484043287041</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45993.484043287041</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45993.484043287041</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45993.484043287041</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45993.484043287041</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45993.484043287041</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45993.484043287041</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45993.484043287041</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45993.484043287041</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45993.484043287041</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45993.484043287041</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45993.484043287041</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45993.484043287041</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45993.484043287041</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45993.484043287041</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ref="G859:G922" ca="1" si="14">IFERROR(NOW()-F859,"-")</f>
        <v>45993.484043287041</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45993.484043287041</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45993.484043287041</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45993.484043287041</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45993.484043287041</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45993.484043287041</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45993.484043287041</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45993.484043287041</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45993.484043287041</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45993.484043287041</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45993.484043287041</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45993.484043287041</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45993.484043287041</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45993.484043287041</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45993.484043287041</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45993.484043287041</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45993.484043287041</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45993.484043287041</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45993.484043287041</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45993.484043287041</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45993.484043287041</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45993.484043287041</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45993.484043287041</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45993.484043287041</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45993.484043287041</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45993.484043287041</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45993.484043287041</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45993.484043287041</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45993.484043287041</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45993.484043287041</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45993.484043287041</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45993.484043287041</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45993.484043287041</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45993.484043287041</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45993.484043287041</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45993.484043287041</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45993.484043287041</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45993.484043287041</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45993.484043287041</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45993.484043287041</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45993.484043287041</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45993.484043287041</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45993.484043287041</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45993.484043287041</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45993.484043287041</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45993.484043287041</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45993.484043287041</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45993.484043287041</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45993.484043287041</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45993.484043287041</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45993.484043287041</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45993.484043287041</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45993.484043287041</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45993.484043287041</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45993.484043287041</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45993.484043287041</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45993.484043287041</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45993.484043287041</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45993.484043287041</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45993.484043287041</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45993.484043287041</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45993.484043287041</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45993.484043287041</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45993.484043287041</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ref="G923:G937" ca="1" si="15">IFERROR(NOW()-F923,"-")</f>
        <v>45993.484043287041</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5"/>
        <v>45993.484043287041</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5"/>
        <v>45993.484043287041</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45993.484043287041</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45993.484043287041</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45993.484043287041</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45993.484043287041</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45993.484043287041</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45993.484043287041</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45993.484043287041</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45993.484043287041</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45993.484043287041</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45993.484043287041</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45993.484043287041</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45993.484043287041</v>
      </c>
      <c r="H937" s="22"/>
      <c r="I937" s="19" t="str">
        <f>IFERROR(VLOOKUP(D937,DB!A:F,6,0),"")</f>
        <v/>
      </c>
      <c r="J937" s="18" t="str">
        <f>IFERROR(VLOOKUP(D937,DB!A:G,7,0),"")</f>
        <v/>
      </c>
      <c r="K937" s="42"/>
      <c r="L937" s="23" t="str">
        <f>IFERROR(VLOOKUP(D937,DB!A:I,9,0),"")</f>
        <v/>
      </c>
    </row>
  </sheetData>
  <dataValidations count="2">
    <dataValidation allowBlank="1" showInputMessage="1" showErrorMessage="1" sqref="E1" xr:uid="{5914219A-CB83-432D-936A-CC0CB6F3982A}"/>
    <dataValidation type="list" allowBlank="1" showInputMessage="1" showErrorMessage="1" sqref="E2:E937"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38"/>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39198</v>
      </c>
      <c r="B2" s="88" t="str">
        <f>IFERROR(VLOOKUP(D2,DB!A:K,11,0),"")</f>
        <v>R4</v>
      </c>
      <c r="C2" s="90">
        <v>1</v>
      </c>
      <c r="D2" s="88" t="s">
        <v>35166</v>
      </c>
      <c r="E2" s="91" t="s">
        <v>39106</v>
      </c>
      <c r="F2" s="92">
        <v>45703.480717592596</v>
      </c>
      <c r="G2" s="93">
        <f ca="1">IFERROR(NOW()-F2,"")</f>
        <v>290.00332569444436</v>
      </c>
      <c r="H2" s="92">
        <v>45703.474768518521</v>
      </c>
      <c r="I2" s="92" t="str">
        <f>IFERROR(VLOOKUP(D2,DB!A:F,6,0),"")</f>
        <v>SCECO</v>
      </c>
      <c r="J2" s="92" t="str">
        <f>IFERROR(VLOOKUP(D2,DB!A:G,7,0),"")</f>
        <v>Dead</v>
      </c>
      <c r="K2" s="94" t="s">
        <v>39199</v>
      </c>
      <c r="L2" s="88" t="str">
        <f>IFERROR(VLOOKUP(D2,DB!A:I,9,0),"")</f>
        <v>Latis</v>
      </c>
    </row>
    <row r="3" spans="1:16" ht="15" customHeight="1">
      <c r="A3" s="110"/>
      <c r="B3" s="88" t="str">
        <f>IFERROR(VLOOKUP(D3,DB!A:K,11,0),"")</f>
        <v/>
      </c>
      <c r="C3" s="90"/>
      <c r="D3" s="88"/>
      <c r="E3" s="91"/>
      <c r="F3" s="92"/>
      <c r="G3" s="93">
        <f t="shared" ref="G3:G64" ca="1" si="0">IFERROR(NOW()-F3,"")</f>
        <v>45993.484043287041</v>
      </c>
      <c r="H3" s="92"/>
      <c r="I3" s="110" t="str">
        <f>IFERROR(VLOOKUP(D3,DB!A:F,6,0),"")</f>
        <v/>
      </c>
      <c r="J3" s="110" t="str">
        <f>IFERROR(VLOOKUP(D3,DB!A:G,7,0),"")</f>
        <v/>
      </c>
      <c r="K3" s="94"/>
      <c r="L3" s="88" t="str">
        <f>IFERROR(VLOOKUP(D3,DB!A:I,9,0),"")</f>
        <v/>
      </c>
    </row>
    <row r="4" spans="1:16" ht="15" customHeight="1">
      <c r="A4" s="110"/>
      <c r="B4" s="88" t="str">
        <f>IFERROR(VLOOKUP(D4,DB!A:K,11,0),"")</f>
        <v/>
      </c>
      <c r="C4" s="90"/>
      <c r="D4" s="88"/>
      <c r="E4" s="91"/>
      <c r="F4" s="92"/>
      <c r="G4" s="93">
        <f t="shared" ca="1" si="0"/>
        <v>45993.484043287041</v>
      </c>
      <c r="H4" s="92"/>
      <c r="I4" s="110" t="str">
        <f>IFERROR(VLOOKUP(D4,DB!A:F,6,0),"")</f>
        <v/>
      </c>
      <c r="J4" s="110" t="str">
        <f>IFERROR(VLOOKUP(D4,DB!A:G,7,0),"")</f>
        <v/>
      </c>
      <c r="K4" s="94"/>
      <c r="L4" s="88" t="str">
        <f>IFERROR(VLOOKUP(D4,DB!A:I,9,0),"")</f>
        <v/>
      </c>
    </row>
    <row r="5" spans="1:16" ht="15" customHeight="1">
      <c r="A5" s="110"/>
      <c r="B5" s="88" t="str">
        <f>IFERROR(VLOOKUP(D5,DB!A:K,11,0),"")</f>
        <v/>
      </c>
      <c r="C5" s="90"/>
      <c r="D5" s="88"/>
      <c r="E5" s="91"/>
      <c r="F5" s="92"/>
      <c r="G5" s="93">
        <f t="shared" ca="1" si="0"/>
        <v>45993.484043287041</v>
      </c>
      <c r="H5" s="92"/>
      <c r="I5" s="110" t="str">
        <f>IFERROR(VLOOKUP(D5,DB!A:F,6,0),"")</f>
        <v/>
      </c>
      <c r="J5" s="110" t="str">
        <f>IFERROR(VLOOKUP(D5,DB!A:G,7,0),"")</f>
        <v/>
      </c>
      <c r="K5" s="94"/>
      <c r="L5" s="88" t="str">
        <f>IFERROR(VLOOKUP(D5,DB!A:I,9,0),"")</f>
        <v/>
      </c>
    </row>
    <row r="6" spans="1:16" ht="15" customHeight="1">
      <c r="A6" s="110"/>
      <c r="B6" s="88" t="str">
        <f>IFERROR(VLOOKUP(D6,DB!A:K,11,0),"")</f>
        <v/>
      </c>
      <c r="C6" s="90"/>
      <c r="D6" s="88"/>
      <c r="E6" s="91"/>
      <c r="F6" s="92"/>
      <c r="G6" s="93">
        <f t="shared" ca="1" si="0"/>
        <v>45993.484043287041</v>
      </c>
      <c r="H6" s="92"/>
      <c r="I6" s="110" t="str">
        <f>IFERROR(VLOOKUP(D6,DB!A:F,6,0),"")</f>
        <v/>
      </c>
      <c r="J6" s="110" t="str">
        <f>IFERROR(VLOOKUP(D6,DB!A:G,7,0),"")</f>
        <v/>
      </c>
      <c r="K6" s="94"/>
      <c r="L6" s="88" t="str">
        <f>IFERROR(VLOOKUP(D6,DB!A:I,9,0),"")</f>
        <v/>
      </c>
    </row>
    <row r="7" spans="1:16" ht="15" customHeight="1">
      <c r="A7" s="110"/>
      <c r="B7" s="88" t="str">
        <f>IFERROR(VLOOKUP(D7,DB!A:K,11,0),"")</f>
        <v/>
      </c>
      <c r="C7" s="90"/>
      <c r="D7" s="88"/>
      <c r="E7" s="91"/>
      <c r="F7" s="92"/>
      <c r="G7" s="93">
        <f t="shared" ca="1" si="0"/>
        <v>45993.484043287041</v>
      </c>
      <c r="H7" s="92"/>
      <c r="I7" s="110" t="str">
        <f>IFERROR(VLOOKUP(D7,DB!A:F,6,0),"")</f>
        <v/>
      </c>
      <c r="J7" s="110" t="str">
        <f>IFERROR(VLOOKUP(D7,DB!A:G,7,0),"")</f>
        <v/>
      </c>
      <c r="K7" s="94"/>
      <c r="L7" s="88" t="str">
        <f>IFERROR(VLOOKUP(D7,DB!A:I,9,0),"")</f>
        <v/>
      </c>
    </row>
    <row r="8" spans="1:16" ht="15" customHeight="1">
      <c r="A8" s="110"/>
      <c r="B8" s="88" t="str">
        <f>IFERROR(VLOOKUP(D8,DB!A:K,11,0),"")</f>
        <v/>
      </c>
      <c r="C8" s="90"/>
      <c r="D8" s="88"/>
      <c r="E8" s="91"/>
      <c r="F8" s="92"/>
      <c r="G8" s="93">
        <f t="shared" ca="1" si="0"/>
        <v>45993.484043287041</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45993.484043287041</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45993.484043287041</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45993.484043287041</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45993.484043287041</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45993.484043287041</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45993.484043287041</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45993.484043287041</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45993.484043287041</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45993.484043287041</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45993.484043287041</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45993.484043287041</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45993.484043287041</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45993.484043287041</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45993.484043287041</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45993.484043287041</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45993.484043287041</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45993.484043287041</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45993.484043287041</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45993.484043287041</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45993.484043287041</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45993.484043287041</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45993.484043287041</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45993.484043287041</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45993.484043287041</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45993.484043287041</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45993.484043287041</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45993.484043287041</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45993.484043287041</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45993.484043287041</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45993.484043287041</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45993.484043287041</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45993.484043287041</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45993.484043287041</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0"/>
        <v>45993.484043287041</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0"/>
        <v>45993.484043287041</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0"/>
        <v>45993.484043287041</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0"/>
        <v>45993.484043287041</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0"/>
        <v>45993.484043287041</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0"/>
        <v>45993.484043287041</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0"/>
        <v>45993.484043287041</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0"/>
        <v>45993.484043287041</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0"/>
        <v>45993.484043287041</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0"/>
        <v>45993.484043287041</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0"/>
        <v>45993.484043287041</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0"/>
        <v>45993.484043287041</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0"/>
        <v>45993.484043287041</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0"/>
        <v>45993.484043287041</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0"/>
        <v>45993.484043287041</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0"/>
        <v>45993.484043287041</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0"/>
        <v>45993.484043287041</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0"/>
        <v>45993.484043287041</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0"/>
        <v>45993.484043287041</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0"/>
        <v>45993.484043287041</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0"/>
        <v>45993.484043287041</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0"/>
        <v>45993.484043287041</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0"/>
        <v>45993.484043287041</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ref="G65:G128" ca="1" si="1">IFERROR(NOW()-F65,"")</f>
        <v>45993.484043287041</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45993.484043287041</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45993.484043287041</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45993.484043287041</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45993.484043287041</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45993.484043287041</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45993.484043287041</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45993.484043287041</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45993.484043287041</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45993.484043287041</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45993.484043287041</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45993.484043287041</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45993.484043287041</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45993.484043287041</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45993.484043287041</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45993.484043287041</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45993.484043287041</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45993.484043287041</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45993.484043287041</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45993.484043287041</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45993.484043287041</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45993.484043287041</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45993.484043287041</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45993.484043287041</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45993.484043287041</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45993.484043287041</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45993.484043287041</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45993.484043287041</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45993.484043287041</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45993.484043287041</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45993.484043287041</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45993.484043287041</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45993.484043287041</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45993.484043287041</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45993.484043287041</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45993.484043287041</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45993.484043287041</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45993.484043287041</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45993.484043287041</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45993.484043287041</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45993.484043287041</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1"/>
        <v>45993.484043287041</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1"/>
        <v>45993.484043287041</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1"/>
        <v>45993.484043287041</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1"/>
        <v>45993.484043287041</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1"/>
        <v>45993.484043287041</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1"/>
        <v>45993.484043287041</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1"/>
        <v>45993.484043287041</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1"/>
        <v>45993.484043287041</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1"/>
        <v>45993.484043287041</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1"/>
        <v>45993.484043287041</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1"/>
        <v>45993.484043287041</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1"/>
        <v>45993.484043287041</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1"/>
        <v>45993.484043287041</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1"/>
        <v>45993.484043287041</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1"/>
        <v>45993.484043287041</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1"/>
        <v>45993.484043287041</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1"/>
        <v>45993.484043287041</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1"/>
        <v>45993.484043287041</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1"/>
        <v>45993.484043287041</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1"/>
        <v>45993.484043287041</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1"/>
        <v>45993.484043287041</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1"/>
        <v>45993.484043287041</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1"/>
        <v>45993.484043287041</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ref="G129:G192" ca="1" si="2">IFERROR(NOW()-F129,"")</f>
        <v>45993.484043287041</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45993.484043287041</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45993.484043287041</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45993.484043287041</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45993.484043287041</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45993.484043287041</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45993.484043287041</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45993.484043287041</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45993.484043287041</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45993.484043287041</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45993.484043287041</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45993.484043287041</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45993.484043287041</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45993.484043287041</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45993.484043287041</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45993.484043287041</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45993.484043287041</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45993.484043287041</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45993.484043287041</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45993.484043287041</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45993.484043287041</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45993.484043287041</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45993.484043287041</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45993.484043287041</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45993.484043287041</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45993.484043287041</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45993.484043287041</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45993.484043287041</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45993.484043287041</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45993.484043287041</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45993.484043287041</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45993.484043287041</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45993.484043287041</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45993.484043287041</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45993.484043287041</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45993.484043287041</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45993.484043287041</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45993.484043287041</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45993.484043287041</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45993.484043287041</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45993.484043287041</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2"/>
        <v>45993.484043287041</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2"/>
        <v>45993.484043287041</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2"/>
        <v>45993.484043287041</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2"/>
        <v>45993.484043287041</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2"/>
        <v>45993.484043287041</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2"/>
        <v>45993.484043287041</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2"/>
        <v>45993.484043287041</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2"/>
        <v>45993.484043287041</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2"/>
        <v>45993.484043287041</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2"/>
        <v>45993.484043287041</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2"/>
        <v>45993.484043287041</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2"/>
        <v>45993.484043287041</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2"/>
        <v>45993.484043287041</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2"/>
        <v>45993.484043287041</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2"/>
        <v>45993.484043287041</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2"/>
        <v>45993.484043287041</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2"/>
        <v>45993.484043287041</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2"/>
        <v>45993.484043287041</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2"/>
        <v>45993.484043287041</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2"/>
        <v>45993.484043287041</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2"/>
        <v>45993.484043287041</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2"/>
        <v>45993.484043287041</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2"/>
        <v>45993.484043287041</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ref="G193:G238" ca="1" si="3">IFERROR(NOW()-F193,"")</f>
        <v>45993.484043287041</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45993.484043287041</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45993.484043287041</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45993.484043287041</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45993.484043287041</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45993.484043287041</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45993.484043287041</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45993.484043287041</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45993.484043287041</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45993.484043287041</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45993.484043287041</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45993.484043287041</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45993.484043287041</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45993.484043287041</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45993.484043287041</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45993.484043287041</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45993.484043287041</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45993.484043287041</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45993.484043287041</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45993.484043287041</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45993.484043287041</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45993.484043287041</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45993.484043287041</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45993.484043287041</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45993.484043287041</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45993.484043287041</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45993.484043287041</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45993.484043287041</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45993.484043287041</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45993.484043287041</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45993.484043287041</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45993.484043287041</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45993.484043287041</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45993.484043287041</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45993.484043287041</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45993.484043287041</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45993.484043287041</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3"/>
        <v>45993.484043287041</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3"/>
        <v>45993.484043287041</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3"/>
        <v>45993.484043287041</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3"/>
        <v>45993.484043287041</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3"/>
        <v>45993.484043287041</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3"/>
        <v>45993.484043287041</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3"/>
        <v>45993.484043287041</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3"/>
        <v>45993.484043287041</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3"/>
        <v>45993.484043287041</v>
      </c>
      <c r="H238" s="92"/>
      <c r="I238" s="110" t="str">
        <f>IFERROR(VLOOKUP(D238,DB!A:F,6,0),"")</f>
        <v/>
      </c>
      <c r="J238" s="110" t="str">
        <f>IFERROR(VLOOKUP(D238,DB!A:G,7,0),"")</f>
        <v/>
      </c>
      <c r="K238" s="94"/>
      <c r="L238" s="88" t="str">
        <f>IFERROR(VLOOKUP(D238,DB!A:I,9,0),"")</f>
        <v/>
      </c>
    </row>
  </sheetData>
  <dataValidations count="2">
    <dataValidation allowBlank="1" showInputMessage="1" showErrorMessage="1" sqref="E1" xr:uid="{A4F81451-56CC-4543-9497-104C4E44EE4B}"/>
    <dataValidation type="list" allowBlank="1" showInputMessage="1" showErrorMessage="1" sqref="E2:E23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42"/>
  <sheetViews>
    <sheetView tabSelected="1" workbookViewId="0">
      <selection activeCell="K14" sqref="K14"/>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39200</v>
      </c>
      <c r="B2" s="37" t="str">
        <f>IFERROR(VLOOKUP(D2,DB!A:K,11,0),"")</f>
        <v>R5</v>
      </c>
      <c r="C2" s="37">
        <v>3</v>
      </c>
      <c r="D2" s="103" t="s">
        <v>36085</v>
      </c>
      <c r="E2" s="37" t="s">
        <v>39106</v>
      </c>
      <c r="F2" s="38">
        <v>45891.832060185188</v>
      </c>
      <c r="G2" s="105">
        <f ca="1">IFERROR(NOW()-F2,"")</f>
        <v>101.65198310185224</v>
      </c>
      <c r="H2" s="38">
        <v>45891.790393518517</v>
      </c>
      <c r="I2" s="37" t="str">
        <f>IFERROR(VLOOKUP(D2,DB!A:F,6,0),"")</f>
        <v>Generator-SG</v>
      </c>
      <c r="J2" s="37" t="str">
        <f>IFERROR(VLOOKUP(D2,DB!A:G,7,0),"")</f>
        <v>Vandalized</v>
      </c>
      <c r="K2" s="37" t="s">
        <v>39201</v>
      </c>
      <c r="L2" s="37" t="str">
        <f>IFERROR(VLOOKUP(D2,DB!A:I,9,0),"")</f>
        <v>Latis</v>
      </c>
      <c r="M2" s="102"/>
    </row>
    <row r="3" spans="1:13" s="39" customFormat="1" ht="30.75">
      <c r="A3" s="37" t="s">
        <v>39202</v>
      </c>
      <c r="B3" s="37" t="str">
        <f>IFERROR(VLOOKUP(D3,DB!A:K,11,0),"")</f>
        <v>R5</v>
      </c>
      <c r="C3" s="37">
        <v>1</v>
      </c>
      <c r="D3" s="37" t="s">
        <v>33407</v>
      </c>
      <c r="E3" s="37" t="s">
        <v>39185</v>
      </c>
      <c r="F3" s="38">
        <v>45926.188877314817</v>
      </c>
      <c r="G3" s="105">
        <f t="shared" ref="G3" ca="1" si="0">IFERROR(NOW()-F3,"")</f>
        <v>67.295165972223913</v>
      </c>
      <c r="H3" s="38">
        <v>45926.158159722225</v>
      </c>
      <c r="I3" s="37" t="str">
        <f>IFERROR(VLOOKUP(D3,DB!A:F,6,0),"")</f>
        <v>SCECO</v>
      </c>
      <c r="J3" s="37" t="str">
        <f>IFERROR(VLOOKUP(D3,DB!A:G,7,0),"")</f>
        <v>Good</v>
      </c>
      <c r="K3" s="37" t="s">
        <v>39203</v>
      </c>
      <c r="L3" s="37" t="str">
        <f>IFERROR(VLOOKUP(D3,DB!A:I,9,0),"")</f>
        <v>Latis</v>
      </c>
      <c r="M3" s="102"/>
    </row>
    <row r="4" spans="1:13" s="39" customFormat="1" ht="39.75" customHeight="1">
      <c r="A4" s="106" t="s">
        <v>39204</v>
      </c>
      <c r="B4" s="106" t="str">
        <f>IFERROR(VLOOKUP(D4,DB!A:K,11,0),"")</f>
        <v>R5</v>
      </c>
      <c r="C4" s="106">
        <v>1</v>
      </c>
      <c r="D4" s="106" t="s">
        <v>34832</v>
      </c>
      <c r="E4" s="106" t="s">
        <v>39185</v>
      </c>
      <c r="F4" s="107">
        <v>45948.661111111112</v>
      </c>
      <c r="G4" s="108">
        <f t="shared" ref="G4" ca="1" si="1">IFERROR(NOW()-F4,"")</f>
        <v>44.822932175928145</v>
      </c>
      <c r="H4" s="107">
        <v>45948.661111111112</v>
      </c>
      <c r="I4" s="106" t="str">
        <f>IFERROR(VLOOKUP(D4,DB!A:F,6,0),"")</f>
        <v>SCECO</v>
      </c>
      <c r="J4" s="106" t="str">
        <f>IFERROR(VLOOKUP(D4,DB!A:G,7,0),"")</f>
        <v>Dead</v>
      </c>
      <c r="K4" s="106" t="s">
        <v>39205</v>
      </c>
      <c r="L4" s="106" t="str">
        <f>IFERROR(VLOOKUP(D4,DB!A:I,9,0),"")</f>
        <v>Latis</v>
      </c>
    </row>
    <row r="5" spans="1:13" s="39" customFormat="1" ht="30.75">
      <c r="A5" s="106" t="s">
        <v>39206</v>
      </c>
      <c r="B5" s="106" t="str">
        <f>IFERROR(VLOOKUP(D5,DB!A:K,11,0),"")</f>
        <v>R5</v>
      </c>
      <c r="C5" s="106">
        <v>1</v>
      </c>
      <c r="D5" s="106" t="s">
        <v>36592</v>
      </c>
      <c r="E5" s="106" t="s">
        <v>39106</v>
      </c>
      <c r="F5" s="107">
        <v>45981.373298611114</v>
      </c>
      <c r="G5" s="108">
        <f ca="1">IFERROR(NOW()-F5,"")</f>
        <v>12.110744675926981</v>
      </c>
      <c r="H5" s="136">
        <v>45981.360798611109</v>
      </c>
      <c r="I5" s="106" t="str">
        <f>IFERROR(VLOOKUP(D5,DB!A:F,6,0),"")</f>
        <v>SCECO</v>
      </c>
      <c r="J5" s="106" t="str">
        <f>IFERROR(VLOOKUP(D5,DB!A:G,7,0),"")</f>
        <v>Dead</v>
      </c>
      <c r="K5" s="106" t="s">
        <v>39207</v>
      </c>
      <c r="L5" s="106" t="str">
        <f>IFERROR(VLOOKUP(D5,DB!A:I,9,0),"")</f>
        <v>Latis</v>
      </c>
    </row>
    <row r="6" spans="1:13">
      <c r="A6" s="37" t="s">
        <v>39208</v>
      </c>
      <c r="B6" s="37" t="str">
        <f>IFERROR(VLOOKUP(D6,DB!A:K,11,0),"")</f>
        <v>R5</v>
      </c>
      <c r="C6" s="37">
        <v>1</v>
      </c>
      <c r="D6" s="37" t="s">
        <v>34426</v>
      </c>
      <c r="E6" s="37" t="s">
        <v>39106</v>
      </c>
      <c r="F6" s="38">
        <v>45993.373842592591</v>
      </c>
      <c r="G6" s="105">
        <f ca="1">IFERROR(NOW()-F6,"")</f>
        <v>0.11020069444930414</v>
      </c>
      <c r="H6" s="38">
        <v>45993.368287037039</v>
      </c>
      <c r="I6" s="37" t="str">
        <f>IFERROR(VLOOKUP(D6,DB!A:F,6,0),"")</f>
        <v>SCECO</v>
      </c>
      <c r="J6" s="37" t="str">
        <f>IFERROR(VLOOKUP(D6,DB!A:G,7,0),"")</f>
        <v>Vandalized</v>
      </c>
      <c r="K6" s="37" t="s">
        <v>39209</v>
      </c>
      <c r="L6" s="37" t="str">
        <f>IFERROR(VLOOKUP(D6,DB!A:I,9,0),"")</f>
        <v>Latis</v>
      </c>
    </row>
    <row r="7" spans="1:13" ht="30.75">
      <c r="A7" s="37" t="s">
        <v>39210</v>
      </c>
      <c r="B7" s="37" t="str">
        <f>IFERROR(VLOOKUP(D7,DB!A:K,11,0),"")</f>
        <v>R5</v>
      </c>
      <c r="C7" s="37">
        <v>2</v>
      </c>
      <c r="D7" s="37" t="s">
        <v>32266</v>
      </c>
      <c r="E7" s="37" t="s">
        <v>39106</v>
      </c>
      <c r="F7" s="38">
        <v>45993.396111111113</v>
      </c>
      <c r="G7" s="135">
        <f ca="1">IFERROR(NOW()-F7,"")</f>
        <v>8.7932175927562639E-2</v>
      </c>
      <c r="H7" s="38">
        <v>45993.327581018515</v>
      </c>
      <c r="I7" s="37" t="str">
        <f>IFERROR(VLOOKUP(D7,DB!A:F,6,0),"")</f>
        <v>SCECO</v>
      </c>
      <c r="J7" s="37" t="str">
        <f>IFERROR(VLOOKUP(D7,DB!A:G,7,0),"")</f>
        <v>Dead</v>
      </c>
      <c r="K7" s="37" t="s">
        <v>39211</v>
      </c>
      <c r="L7" s="37" t="str">
        <f>IFERROR(VLOOKUP(D7,DB!A:I,9,0),"")</f>
        <v>Latis</v>
      </c>
    </row>
    <row r="8" spans="1:13">
      <c r="A8" s="37" t="s">
        <v>39212</v>
      </c>
      <c r="B8" s="37" t="str">
        <f>IFERROR(VLOOKUP(D8,DB!A:K,11,0),"")</f>
        <v>R5</v>
      </c>
      <c r="C8" s="37">
        <v>1</v>
      </c>
      <c r="D8" s="37" t="s">
        <v>38397</v>
      </c>
      <c r="E8" s="37" t="s">
        <v>39106</v>
      </c>
      <c r="F8" s="38">
        <v>45993.441886574074</v>
      </c>
      <c r="G8" s="135">
        <f ca="1">IFERROR(NOW()-F8,"")</f>
        <v>4.2156712966971099E-2</v>
      </c>
      <c r="H8" s="38">
        <v>45993.436018518521</v>
      </c>
      <c r="I8" s="37" t="str">
        <f>IFERROR(VLOOKUP(D8,DB!A:F,6,0),"")</f>
        <v>SCECO</v>
      </c>
      <c r="J8" s="37" t="str">
        <f>IFERROR(VLOOKUP(D8,DB!A:G,7,0),"")</f>
        <v>Haj Removal</v>
      </c>
      <c r="K8" s="37" t="s">
        <v>39213</v>
      </c>
      <c r="L8" s="37" t="str">
        <f>IFERROR(VLOOKUP(D8,DB!A:I,9,0),"")</f>
        <v>Latis</v>
      </c>
    </row>
    <row r="9" spans="1:13">
      <c r="A9" s="37" t="s">
        <v>39214</v>
      </c>
      <c r="B9" s="37" t="str">
        <f>IFERROR(VLOOKUP(D9,DB!A:K,11,0),"")</f>
        <v>R5</v>
      </c>
      <c r="C9" s="37">
        <v>1</v>
      </c>
      <c r="D9" s="37" t="s">
        <v>33096</v>
      </c>
      <c r="E9" s="37" t="s">
        <v>39185</v>
      </c>
      <c r="F9" s="38">
        <v>45993.456412037034</v>
      </c>
      <c r="G9" s="135">
        <f ca="1">IFERROR(NOW()-F9,"")</f>
        <v>2.763125000637956E-2</v>
      </c>
      <c r="H9" s="38">
        <v>45993.450636574074</v>
      </c>
      <c r="I9" s="37" t="str">
        <f>IFERROR(VLOOKUP(D9,DB!A:F,6,0),"")</f>
        <v>SCECO</v>
      </c>
      <c r="J9" s="37" t="str">
        <f>IFERROR(VLOOKUP(D9,DB!A:G,7,0),"")</f>
        <v>Dead</v>
      </c>
      <c r="K9" s="37" t="s">
        <v>39215</v>
      </c>
      <c r="L9" s="37" t="str">
        <f>IFERROR(VLOOKUP(D9,DB!A:I,9,0),"")</f>
        <v>Latis</v>
      </c>
    </row>
    <row r="10" spans="1:13">
      <c r="A10" s="37"/>
      <c r="B10" s="37" t="str">
        <f>IFERROR(VLOOKUP(D10,DB!A:K,11,0),"")</f>
        <v/>
      </c>
      <c r="C10" s="37"/>
      <c r="D10" s="37"/>
      <c r="E10" s="37"/>
      <c r="F10" s="38"/>
      <c r="G10" s="135">
        <f ca="1">IFERROR(NOW()-F10,"")</f>
        <v>45993.484043287041</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5">
        <f ca="1">IFERROR(NOW()-F11,"")</f>
        <v>45993.484043287041</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ca="1">IFERROR(NOW()-F12,"")</f>
        <v>45993.484043287041</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ca="1">IFERROR(NOW()-F13,"")</f>
        <v>45993.484043287041</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5">
        <f ca="1">IFERROR(NOW()-F14,"")</f>
        <v>45993.484043287041</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ca="1">IFERROR(NOW()-F15,"")</f>
        <v>45993.484043287041</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ca="1">IFERROR(NOW()-F16,"")</f>
        <v>45993.484043287041</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ca="1">IFERROR(NOW()-F17,"")</f>
        <v>45993.484043287041</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ca="1">IFERROR(NOW()-F18,"")</f>
        <v>45993.484043287041</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ca="1">IFERROR(NOW()-F19,"")</f>
        <v>45993.484043287041</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ca="1">IFERROR(NOW()-F20,"")</f>
        <v>45993.484043287041</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ca="1">IFERROR(NOW()-F21,"")</f>
        <v>45993.484043287041</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ca="1">IFERROR(NOW()-F22,"")</f>
        <v>45993.484043287041</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45993.484043287041</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ca="1">IFERROR(NOW()-F24,"")</f>
        <v>45993.484043287041</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ca="1">IFERROR(NOW()-F25,"")</f>
        <v>45993.484043287041</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ca="1">IFERROR(NOW()-F26,"")</f>
        <v>45993.484043287041</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ca="1">IFERROR(NOW()-F27,"")</f>
        <v>45993.484043287041</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ca="1">IFERROR(NOW()-F28,"")</f>
        <v>45993.484043287041</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ca="1">IFERROR(NOW()-F29,"")</f>
        <v>45993.484043287041</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ca="1">IFERROR(NOW()-F30,"")</f>
        <v>45993.484043287041</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ca="1">IFERROR(NOW()-F31,"")</f>
        <v>45993.484043287041</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ca="1">IFERROR(NOW()-F32,"")</f>
        <v>45993.484043287041</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5">
        <f ca="1">IFERROR(NOW()-F33,"")</f>
        <v>45993.484043287041</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5">
        <f ca="1">IFERROR(NOW()-F34,"")</f>
        <v>45993.484043287041</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5">
        <f ca="1">IFERROR(NOW()-F35,"")</f>
        <v>45993.484043287041</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5">
        <f ca="1">IFERROR(NOW()-F36,"")</f>
        <v>45993.484043287041</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5">
        <f ca="1">IFERROR(NOW()-F37,"")</f>
        <v>45993.484043287041</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5">
        <f ca="1">IFERROR(NOW()-F38,"")</f>
        <v>45993.484043287041</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5">
        <f ca="1">IFERROR(NOW()-F39,"")</f>
        <v>45993.484043287041</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5">
        <f ca="1">IFERROR(NOW()-F40,"")</f>
        <v>45993.484043287041</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5">
        <f ca="1">IFERROR(NOW()-F41,"")</f>
        <v>45993.484043287041</v>
      </c>
      <c r="H41" s="38"/>
      <c r="I41" s="37" t="str">
        <f>IFERROR(VLOOKUP(D41,DB!A:F,6,0),"")</f>
        <v/>
      </c>
      <c r="J41" s="37" t="str">
        <f>IFERROR(VLOOKUP(D41,DB!A:G,7,0),"")</f>
        <v/>
      </c>
      <c r="K41" s="37"/>
      <c r="L41" s="37" t="str">
        <f>IFERROR(VLOOKUP(D41,DB!A:I,9,0),"")</f>
        <v/>
      </c>
    </row>
    <row r="42" spans="1:12">
      <c r="A42" s="150"/>
      <c r="B42" s="150" t="str">
        <f>IFERROR(VLOOKUP(D42,DB!A:K,11,0),"")</f>
        <v/>
      </c>
      <c r="C42" s="150"/>
      <c r="D42" s="150"/>
      <c r="E42" s="150"/>
      <c r="F42" s="151"/>
      <c r="G42" s="152">
        <f ca="1">IFERROR(NOW()-F42,"")</f>
        <v>45993.484043287041</v>
      </c>
      <c r="H42" s="151"/>
      <c r="I42" s="150" t="str">
        <f>IFERROR(VLOOKUP(D42,DB!A:F,6,0),"")</f>
        <v/>
      </c>
      <c r="J42" s="150" t="str">
        <f>IFERROR(VLOOKUP(D42,DB!A:G,7,0),"")</f>
        <v/>
      </c>
      <c r="K42" s="150"/>
      <c r="L42" s="150" t="str">
        <f>IFERROR(VLOOKUP(D42,DB!A:I,9,0),"")</f>
        <v/>
      </c>
    </row>
  </sheetData>
  <dataValidations count="2">
    <dataValidation allowBlank="1" showInputMessage="1" showErrorMessage="1" sqref="E1" xr:uid="{920C6338-E771-4DAE-8C89-92A9093EA4DE}"/>
    <dataValidation type="list" allowBlank="1" showInputMessage="1" showErrorMessage="1" sqref="E2:E4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61"/>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c r="B2" s="119" t="str">
        <f>IFERROR(VLOOKUP(D2,DB!A:K,11,0),"")</f>
        <v/>
      </c>
      <c r="C2" s="120"/>
      <c r="D2" s="119"/>
      <c r="E2" s="142"/>
      <c r="F2" s="121"/>
      <c r="G2" s="72">
        <f ca="1">IFERROR(NOW()-F2,"-")</f>
        <v>45993.484043287041</v>
      </c>
      <c r="H2" s="121"/>
      <c r="I2" s="119" t="str">
        <f>IFERROR(VLOOKUP(D2,DB!A:F,6,0),"")</f>
        <v/>
      </c>
      <c r="J2" s="119" t="str">
        <f>IFERROR(VLOOKUP(D2,DB!A:G,7,0),"")</f>
        <v/>
      </c>
      <c r="K2" s="122"/>
      <c r="L2" s="137" t="str">
        <f>IFERROR(VLOOKUP(D2,DB!A:I,9,0),"")</f>
        <v/>
      </c>
    </row>
    <row r="3" spans="1:16382" ht="31.5" customHeight="1">
      <c r="A3" s="118"/>
      <c r="B3" s="119" t="str">
        <f>IFERROR(VLOOKUP(D3,DB!A:K,11,0),"")</f>
        <v/>
      </c>
      <c r="C3" s="120"/>
      <c r="D3" s="119"/>
      <c r="E3" s="142"/>
      <c r="F3" s="121"/>
      <c r="G3" s="72">
        <f ca="1">IFERROR(NOW()-F3,"-")</f>
        <v>45993.484043287041</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42"/>
      <c r="F4" s="121"/>
      <c r="G4" s="72">
        <f ca="1">IFERROR(NOW()-F4,"-")</f>
        <v>45993.484043287041</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42"/>
      <c r="F5" s="121"/>
      <c r="G5" s="72">
        <f ca="1">IFERROR(NOW()-F5,"-")</f>
        <v>45993.484043287041</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ca="1">IFERROR(NOW()-F6,"-")</f>
        <v>45993.484043287041</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45993.484043287041</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45993.484043287041</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45993.484043287041</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45993.484043287041</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45993.484043287041</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45993.484043287041</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45993.484043287041</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45993.484043287041</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45993.484043287041</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45993.484043287041</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45993.484043287041</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45993.484043287041</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45993.484043287041</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45993.484043287041</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45993.484043287041</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45993.484043287041</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45993.484043287041</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45993.484043287041</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45993.484043287041</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45993.484043287041</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45993.484043287041</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45993.484043287041</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45993.484043287041</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45993.484043287041</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45993.484043287041</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45993.484043287041</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45993.484043287041</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45993.484043287041</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45993.484043287041</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45993.484043287041</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45993.484043287041</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45993.484043287041</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45993.484043287041</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45993.484043287041</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45993.484043287041</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45993.484043287041</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45993.484043287041</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45993.484043287041</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45993.484043287041</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45993.484043287041</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45993.484043287041</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45993.484043287041</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45993.484043287041</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45993.484043287041</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45993.484043287041</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45993.484043287041</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45993.484043287041</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45993.484043287041</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45993.484043287041</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45993.484043287041</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45993.484043287041</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45993.484043287041</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45993.484043287041</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45993.484043287041</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45993.484043287041</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45993.484043287041</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45993.484043287041</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45993.484043287041</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45993.484043287041</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45993.484043287041</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45993.484043287041</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45993.484043287041</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45993.484043287041</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45993.484043287041</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45993.484043287041</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45993.484043287041</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45993.484043287041</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45993.484043287041</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45993.484043287041</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45993.484043287041</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45993.484043287041</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45993.484043287041</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45993.484043287041</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45993.484043287041</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45993.484043287041</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45993.484043287041</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45993.484043287041</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45993.484043287041</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45993.484043287041</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45993.484043287041</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45993.484043287041</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45993.484043287041</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45993.484043287041</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45993.484043287041</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45993.484043287041</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45993.484043287041</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45993.484043287041</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45993.484043287041</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45993.484043287041</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45993.484043287041</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45993.484043287041</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45993.484043287041</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45993.484043287041</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45993.484043287041</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45993.484043287041</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45993.484043287041</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45993.484043287041</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45993.484043287041</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45993.484043287041</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45993.484043287041</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45993.484043287041</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45993.484043287041</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45993.484043287041</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45993.484043287041</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45993.484043287041</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45993.484043287041</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45993.484043287041</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45993.484043287041</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45993.484043287041</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45993.484043287041</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45993.484043287041</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45993.484043287041</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45993.484043287041</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45993.484043287041</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45993.484043287041</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45993.484043287041</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45993.484043287041</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45993.484043287041</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45993.484043287041</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45993.484043287041</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45993.484043287041</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45993.484043287041</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45993.484043287041</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45993.484043287041</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45993.484043287041</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45993.484043287041</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45993.484043287041</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45993.484043287041</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45993.484043287041</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45993.484043287041</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45993.484043287041</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45993.484043287041</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45993.484043287041</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45993.484043287041</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45993.484043287041</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45993.484043287041</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45993.484043287041</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45993.484043287041</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45993.484043287041</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45993.484043287041</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45993.484043287041</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45993.484043287041</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45993.484043287041</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45993.484043287041</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45993.484043287041</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45993.484043287041</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45993.484043287041</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45993.484043287041</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45993.484043287041</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45993.484043287041</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45993.484043287041</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45993.484043287041</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45993.484043287041</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45993.484043287041</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45993.484043287041</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45993.484043287041</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45993.484043287041</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45993.484043287041</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45993.484043287041</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45993.484043287041</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45993.484043287041</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45993.484043287041</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45993.484043287041</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45993.484043287041</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45993.484043287041</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45993.484043287041</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45993.484043287041</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45993.484043287041</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45993.484043287041</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45993.484043287041</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45993.484043287041</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45993.484043287041</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45993.484043287041</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45993.484043287041</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45993.484043287041</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45993.484043287041</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45993.484043287041</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45993.484043287041</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45993.484043287041</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45993.484043287041</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45993.484043287041</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45993.484043287041</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45993.484043287041</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45993.484043287041</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45993.484043287041</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45993.484043287041</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45993.484043287041</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45993.484043287041</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45993.484043287041</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45993.484043287041</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45993.484043287041</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45993.484043287041</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45993.484043287041</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45993.484043287041</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45993.484043287041</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45993.484043287041</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45993.484043287041</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45993.484043287041</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45993.484043287041</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45993.484043287041</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45993.484043287041</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45993.484043287041</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45993.484043287041</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45993.484043287041</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45993.484043287041</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45993.484043287041</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45993.484043287041</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45993.484043287041</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45993.484043287041</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45993.484043287041</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45993.484043287041</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45993.484043287041</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45993.484043287041</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45993.484043287041</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45993.484043287041</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45993.484043287041</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45993.484043287041</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45993.484043287041</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45993.484043287041</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45993.484043287041</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45993.484043287041</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45993.484043287041</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45993.484043287041</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45993.484043287041</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45993.484043287041</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45993.484043287041</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45993.484043287041</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45993.484043287041</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45993.484043287041</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45993.484043287041</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45993.484043287041</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45993.484043287041</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45993.484043287041</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45993.484043287041</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45993.484043287041</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45993.484043287041</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45993.484043287041</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45993.484043287041</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45993.484043287041</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45993.484043287041</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45993.484043287041</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45993.484043287041</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45993.484043287041</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45993.484043287041</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45993.484043287041</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45993.484043287041</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45993.484043287041</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45993.484043287041</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45993.484043287041</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45993.484043287041</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45993.484043287041</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45993.484043287041</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45993.484043287041</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45993.484043287041</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45993.484043287041</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45993.484043287041</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45993.484043287041</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45993.484043287041</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45993.484043287041</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45993.484043287041</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45993.484043287041</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45993.484043287041</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45993.484043287041</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45993.484043287041</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45993.484043287041</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45993.484043287041</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45993.484043287041</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45993.484043287041</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45993.484043287041</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45993.484043287041</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45993.484043287041</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45993.484043287041</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45993.484043287041</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45993.484043287041</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45993.484043287041</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45993.484043287041</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45993.484043287041</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45993.484043287041</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45993.484043287041</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45993.484043287041</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45993.484043287041</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45993.484043287041</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45993.484043287041</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45993.484043287041</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45993.484043287041</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45993.484043287041</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45993.484043287041</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45993.484043287041</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45993.484043287041</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45993.484043287041</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45993.484043287041</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45993.484043287041</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45993.484043287041</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45993.484043287041</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45993.484043287041</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45993.484043287041</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45993.484043287041</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45993.484043287041</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45993.484043287041</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45993.484043287041</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45993.484043287041</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45993.484043287041</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45993.484043287041</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45993.484043287041</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45993.484043287041</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45993.484043287041</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45993.484043287041</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45993.484043287041</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45993.484043287041</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45993.484043287041</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45993.484043287041</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45993.484043287041</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45993.484043287041</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45993.484043287041</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45993.484043287041</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45993.484043287041</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45993.484043287041</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45993.484043287041</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45993.484043287041</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45993.484043287041</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45993.484043287041</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45993.484043287041</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45993.484043287041</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45993.484043287041</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45993.484043287041</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45993.484043287041</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45993.484043287041</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45993.484043287041</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45993.484043287041</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45993.484043287041</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45993.484043287041</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45993.484043287041</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45993.484043287041</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45993.484043287041</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45993.484043287041</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45993.484043287041</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45993.484043287041</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45993.484043287041</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45993.484043287041</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45993.484043287041</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45993.484043287041</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45993.484043287041</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45993.484043287041</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45993.484043287041</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45993.484043287041</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45993.484043287041</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45993.484043287041</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45993.484043287041</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45993.484043287041</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45993.484043287041</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45993.484043287041</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45993.484043287041</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45993.484043287041</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45993.484043287041</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45993.484043287041</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45993.484043287041</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45993.484043287041</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45993.484043287041</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45993.484043287041</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45993.484043287041</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45993.484043287041</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45993.484043287041</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45993.484043287041</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45993.484043287041</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45993.484043287041</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45993.484043287041</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45993.484043287041</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45993.484043287041</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45993.484043287041</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45993.484043287041</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45993.484043287041</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45993.484043287041</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45993.484043287041</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45993.484043287041</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45993.484043287041</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45993.484043287041</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45993.484043287041</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45993.484043287041</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45993.484043287041</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45993.484043287041</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45993.484043287041</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45993.484043287041</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45993.484043287041</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45993.484043287041</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45993.484043287041</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45993.484043287041</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45993.484043287041</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45993.484043287041</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45993.484043287041</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45993.484043287041</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45993.484043287041</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45993.484043287041</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45993.484043287041</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45993.484043287041</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45993.484043287041</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45993.484043287041</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45993.484043287041</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45993.484043287041</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45993.484043287041</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45993.484043287041</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45993.484043287041</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45993.484043287041</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45993.484043287041</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45993.484043287041</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45993.484043287041</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45993.484043287041</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45993.484043287041</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45993.484043287041</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45993.484043287041</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45993.484043287041</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45993.484043287041</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45993.484043287041</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45993.484043287041</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45993.484043287041</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45993.484043287041</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45993.484043287041</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45993.484043287041</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45993.484043287041</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45993.484043287041</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45993.484043287041</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45993.484043287041</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45993.484043287041</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45993.484043287041</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45993.484043287041</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45993.484043287041</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45993.484043287041</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45993.484043287041</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45993.484043287041</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45993.484043287041</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45993.484043287041</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45993.484043287041</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45993.484043287041</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45993.484043287041</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45993.484043287041</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45993.484043287041</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45993.484043287041</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45993.484043287041</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45993.484043287041</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45993.484043287041</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45993.484043287041</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45993.484043287041</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45993.484043287041</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45993.484043287041</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45993.484043287041</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45993.484043287041</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45993.484043287041</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45993.484043287041</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45993.484043287041</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45993.484043287041</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45993.484043287041</v>
      </c>
      <c r="H456" s="121"/>
      <c r="I456" s="119" t="str">
        <f>IFERROR(VLOOKUP(D456,DB!A:F,6,0),"")</f>
        <v/>
      </c>
      <c r="J456" s="119" t="str">
        <f>IFERROR(VLOOKUP(D456,DB!A:G,7,0),"")</f>
        <v/>
      </c>
      <c r="K456" s="122"/>
      <c r="L456" s="137" t="str">
        <f>IFERROR(VLOOKUP(D456,DB!A:I,9,0),"")</f>
        <v/>
      </c>
    </row>
    <row r="457" spans="1:12" ht="31.5" customHeight="1">
      <c r="A457" s="118"/>
      <c r="B457" s="119" t="str">
        <f>IFERROR(VLOOKUP(D457,DB!A:K,11,0),"")</f>
        <v/>
      </c>
      <c r="C457" s="120"/>
      <c r="D457" s="119"/>
      <c r="E457" s="142"/>
      <c r="F457" s="121"/>
      <c r="G457" s="72">
        <f ca="1">IFERROR(NOW()-F457,"-")</f>
        <v>45993.484043287041</v>
      </c>
      <c r="H457" s="121"/>
      <c r="I457" s="119" t="str">
        <f>IFERROR(VLOOKUP(D457,DB!A:F,6,0),"")</f>
        <v/>
      </c>
      <c r="J457" s="119" t="str">
        <f>IFERROR(VLOOKUP(D457,DB!A:G,7,0),"")</f>
        <v/>
      </c>
      <c r="K457" s="122"/>
      <c r="L457" s="137" t="str">
        <f>IFERROR(VLOOKUP(D457,DB!A:I,9,0),"")</f>
        <v/>
      </c>
    </row>
    <row r="458" spans="1:12" ht="31.5" customHeight="1">
      <c r="A458" s="118"/>
      <c r="B458" s="119" t="str">
        <f>IFERROR(VLOOKUP(D458,DB!A:K,11,0),"")</f>
        <v/>
      </c>
      <c r="C458" s="120"/>
      <c r="D458" s="119"/>
      <c r="E458" s="142"/>
      <c r="F458" s="121"/>
      <c r="G458" s="72">
        <f ca="1">IFERROR(NOW()-F458,"-")</f>
        <v>45993.484043287041</v>
      </c>
      <c r="H458" s="121"/>
      <c r="I458" s="119" t="str">
        <f>IFERROR(VLOOKUP(D458,DB!A:F,6,0),"")</f>
        <v/>
      </c>
      <c r="J458" s="119" t="str">
        <f>IFERROR(VLOOKUP(D458,DB!A:G,7,0),"")</f>
        <v/>
      </c>
      <c r="K458" s="122"/>
      <c r="L458" s="137" t="str">
        <f>IFERROR(VLOOKUP(D458,DB!A:I,9,0),"")</f>
        <v/>
      </c>
    </row>
    <row r="459" spans="1:12" ht="31.5" customHeight="1">
      <c r="A459" s="118"/>
      <c r="B459" s="119" t="str">
        <f>IFERROR(VLOOKUP(D459,DB!A:K,11,0),"")</f>
        <v/>
      </c>
      <c r="C459" s="120"/>
      <c r="D459" s="119"/>
      <c r="E459" s="142"/>
      <c r="F459" s="121"/>
      <c r="G459" s="72">
        <f ca="1">IFERROR(NOW()-F459,"-")</f>
        <v>45993.484043287041</v>
      </c>
      <c r="H459" s="121"/>
      <c r="I459" s="119" t="str">
        <f>IFERROR(VLOOKUP(D459,DB!A:F,6,0),"")</f>
        <v/>
      </c>
      <c r="J459" s="119" t="str">
        <f>IFERROR(VLOOKUP(D459,DB!A:G,7,0),"")</f>
        <v/>
      </c>
      <c r="K459" s="122"/>
      <c r="L459" s="137" t="str">
        <f>IFERROR(VLOOKUP(D459,DB!A:I,9,0),"")</f>
        <v/>
      </c>
    </row>
    <row r="460" spans="1:12" ht="31.5" customHeight="1">
      <c r="A460" s="118"/>
      <c r="B460" s="119" t="str">
        <f>IFERROR(VLOOKUP(D460,DB!A:K,11,0),"")</f>
        <v/>
      </c>
      <c r="C460" s="120"/>
      <c r="D460" s="119"/>
      <c r="E460" s="142"/>
      <c r="F460" s="121"/>
      <c r="G460" s="72">
        <f ca="1">IFERROR(NOW()-F460,"-")</f>
        <v>45993.484043287041</v>
      </c>
      <c r="H460" s="121"/>
      <c r="I460" s="119" t="str">
        <f>IFERROR(VLOOKUP(D460,DB!A:F,6,0),"")</f>
        <v/>
      </c>
      <c r="J460" s="119" t="str">
        <f>IFERROR(VLOOKUP(D460,DB!A:G,7,0),"")</f>
        <v/>
      </c>
      <c r="K460" s="122"/>
      <c r="L460" s="137" t="str">
        <f>IFERROR(VLOOKUP(D460,DB!A:I,9,0),"")</f>
        <v/>
      </c>
    </row>
    <row r="461" spans="1:12" ht="31.5" customHeight="1">
      <c r="A461" s="143"/>
      <c r="B461" s="144" t="str">
        <f>IFERROR(VLOOKUP(D461,DB!A:K,11,0),"")</f>
        <v/>
      </c>
      <c r="C461" s="145"/>
      <c r="D461" s="144"/>
      <c r="E461" s="142"/>
      <c r="F461" s="146"/>
      <c r="G461" s="147">
        <f ca="1">IFERROR(NOW()-F461,"-")</f>
        <v>45993.484043287041</v>
      </c>
      <c r="H461" s="146"/>
      <c r="I461" s="144" t="str">
        <f>IFERROR(VLOOKUP(D461,DB!A:F,6,0),"")</f>
        <v/>
      </c>
      <c r="J461" s="144" t="str">
        <f>IFERROR(VLOOKUP(D461,DB!A:G,7,0),"")</f>
        <v/>
      </c>
      <c r="K461" s="148"/>
      <c r="L461" s="149" t="str">
        <f>IFERROR(VLOOKUP(D461,DB!A:I,9,0),"")</f>
        <v/>
      </c>
    </row>
  </sheetData>
  <dataValidations count="2">
    <dataValidation allowBlank="1" showInputMessage="1" showErrorMessage="1" sqref="E1" xr:uid="{9E1BC488-8814-4F8A-8DBE-742B3278AB71}"/>
    <dataValidation type="list" allowBlank="1" showInputMessage="1" showErrorMessage="1" sqref="E2:E46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2025-12-02T08:38:53Z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